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46" i="1" l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R34" i="1"/>
  <c r="R47" i="1" s="1"/>
  <c r="Q34" i="1"/>
  <c r="Q47" i="1" s="1"/>
  <c r="P34" i="1"/>
  <c r="P47" i="1" s="1"/>
  <c r="O34" i="1"/>
  <c r="O47" i="1" s="1"/>
  <c r="N34" i="1"/>
  <c r="N47" i="1" s="1"/>
  <c r="M34" i="1"/>
  <c r="M47" i="1" s="1"/>
  <c r="L34" i="1"/>
  <c r="L47" i="1" s="1"/>
  <c r="K34" i="1"/>
  <c r="K47" i="1" s="1"/>
  <c r="J34" i="1"/>
  <c r="I34" i="1"/>
  <c r="I47" i="1" s="1"/>
  <c r="H34" i="1"/>
  <c r="H47" i="1" s="1"/>
  <c r="G34" i="1"/>
  <c r="G47" i="1" s="1"/>
  <c r="F34" i="1"/>
  <c r="F47" i="1" s="1"/>
  <c r="E34" i="1"/>
  <c r="E47" i="1" s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E22" i="1" s="1"/>
  <c r="Q9" i="1"/>
  <c r="Q22" i="1" s="1"/>
  <c r="O9" i="1"/>
  <c r="O22" i="1" s="1"/>
  <c r="M9" i="1"/>
  <c r="M22" i="1" s="1"/>
  <c r="K9" i="1"/>
  <c r="K22" i="1" s="1"/>
  <c r="H9" i="1"/>
  <c r="H22" i="1" s="1"/>
  <c r="F9" i="1"/>
  <c r="F22" i="1" s="1"/>
  <c r="E9" i="1"/>
  <c r="R5" i="1"/>
  <c r="R9" i="1" s="1"/>
  <c r="R22" i="1" s="1"/>
  <c r="Q5" i="1"/>
  <c r="P5" i="1"/>
  <c r="P9" i="1" s="1"/>
  <c r="P22" i="1" s="1"/>
  <c r="O5" i="1"/>
  <c r="N5" i="1"/>
  <c r="N9" i="1" s="1"/>
  <c r="N22" i="1" s="1"/>
  <c r="M5" i="1"/>
  <c r="L5" i="1"/>
  <c r="L9" i="1" s="1"/>
  <c r="L22" i="1" s="1"/>
  <c r="K5" i="1"/>
  <c r="I5" i="1"/>
  <c r="I9" i="1" s="1"/>
  <c r="I22" i="1" s="1"/>
  <c r="H5" i="1"/>
  <c r="G5" i="1"/>
  <c r="G9" i="1" s="1"/>
  <c r="G22" i="1" s="1"/>
  <c r="F5" i="1"/>
</calcChain>
</file>

<file path=xl/sharedStrings.xml><?xml version="1.0" encoding="utf-8"?>
<sst xmlns="http://schemas.openxmlformats.org/spreadsheetml/2006/main" count="143" uniqueCount="52">
  <si>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</si>
  <si>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</si>
  <si>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</si>
  <si>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</si>
  <si>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</si>
  <si>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</si>
  <si>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</si>
  <si>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</si>
  <si>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</si>
  <si>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</si>
  <si>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</si>
  <si>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</si>
  <si>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</si>
  <si>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</si>
  <si>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</si>
  <si>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</si>
  <si>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</si>
  <si>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</si>
  <si>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</si>
  <si>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</si>
  <si>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250/10</t>
  </si>
  <si>
    <t>2.</t>
  </si>
  <si>
    <t>Хлеб пшеничный 1с.</t>
  </si>
  <si>
    <t>3.</t>
  </si>
  <si>
    <t>4.</t>
  </si>
  <si>
    <t>Чай с сахаром с лимоном</t>
  </si>
  <si>
    <t>Всего</t>
  </si>
  <si>
    <t>ОБЕД</t>
  </si>
  <si>
    <t>1.</t>
  </si>
  <si>
    <t>Щи из свежей капусты с картофелем со сметаной.</t>
  </si>
  <si>
    <t>Картофель и овощи, тушенные в соусе</t>
  </si>
  <si>
    <t>150/30</t>
  </si>
  <si>
    <t xml:space="preserve">Компот из смеси сухофруктов </t>
  </si>
  <si>
    <t xml:space="preserve">Хлеб пшеничный </t>
  </si>
  <si>
    <t>ИТОГО:</t>
  </si>
  <si>
    <t>День 6 (старше 12 лет)</t>
  </si>
  <si>
    <t>200/10</t>
  </si>
  <si>
    <t>День 6 (7-11 лет)</t>
  </si>
  <si>
    <t>Каша вязкая молочная из риса и пшена  с маслом сливочным</t>
  </si>
  <si>
    <t xml:space="preserve">Фрукт свежий, сезонный </t>
  </si>
  <si>
    <t>Овощи натуральные свежие (огурцы)</t>
  </si>
  <si>
    <t>Котлеты рыбные с маслом сливочным</t>
  </si>
  <si>
    <t>100/5</t>
  </si>
  <si>
    <t>5.</t>
  </si>
  <si>
    <t>6.</t>
  </si>
  <si>
    <t>Хлеб ржаной</t>
  </si>
  <si>
    <t>7.</t>
  </si>
  <si>
    <t>8.</t>
  </si>
  <si>
    <t>Ряженка</t>
  </si>
  <si>
    <t>90/5</t>
  </si>
  <si>
    <t>142/330</t>
  </si>
  <si>
    <t>125/25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</si>
</sst>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/>
    <xf numFmtId="0" fontId="1" fillId="2" borderId="6" xfId="0" applyFont="1" applyFill="1" applyBorder="1" applyAlignment="1">
      <alignment horizontal="left" wrapText="1"/>
    </xf>
    <xf numFmtId="2" fontId="0" fillId="0" borderId="1" xfId="0" applyNumberForma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8" xfId="0" applyFont="1" applyBorder="1"/>
    <xf numFmtId="1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topLeftCell="A37" zoomScale="90" zoomScaleNormal="90" workbookViewId="0">
      <selection activeCell="A27" sqref="A27:R47"/>
    </sheetView>
  </sheetViews>
  <sheetFormatPr defaultRowHeight="15" x14ac:dyDescent="0.25"/>
  <sheetData>
    <row r="1" spans="1:18" ht="15.75" x14ac:dyDescent="0.25">
      <c r="A1" s="35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7"/>
    </row>
    <row r="2" spans="1:18" ht="15.75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15" customHeight="1" x14ac:dyDescent="0.25">
      <c r="A3" s="39" t="s">
        <v>1</v>
      </c>
      <c r="B3" s="30" t="s">
        <v>2</v>
      </c>
      <c r="C3" s="39" t="s">
        <v>3</v>
      </c>
      <c r="D3" s="30" t="s">
        <v>4</v>
      </c>
      <c r="E3" s="30" t="s">
        <v>5</v>
      </c>
      <c r="F3" s="33" t="s">
        <v>6</v>
      </c>
      <c r="G3" s="33" t="s">
        <v>7</v>
      </c>
      <c r="H3" s="33" t="s">
        <v>8</v>
      </c>
      <c r="I3" s="30" t="s">
        <v>9</v>
      </c>
      <c r="J3" s="11"/>
      <c r="K3" s="9" t="s">
        <v>10</v>
      </c>
      <c r="L3" s="9"/>
      <c r="M3" s="9"/>
      <c r="N3" s="9"/>
      <c r="O3" s="30" t="s">
        <v>11</v>
      </c>
      <c r="P3" s="30"/>
      <c r="Q3" s="30"/>
      <c r="R3" s="30"/>
    </row>
    <row r="4" spans="1:18" x14ac:dyDescent="0.25">
      <c r="A4" s="39"/>
      <c r="B4" s="30"/>
      <c r="C4" s="39"/>
      <c r="D4" s="30"/>
      <c r="E4" s="30"/>
      <c r="F4" s="34"/>
      <c r="G4" s="34"/>
      <c r="H4" s="34"/>
      <c r="I4" s="30"/>
      <c r="J4" s="11"/>
      <c r="K4" s="24" t="s">
        <v>12</v>
      </c>
      <c r="L4" s="23" t="s">
        <v>13</v>
      </c>
      <c r="M4" s="23" t="s">
        <v>14</v>
      </c>
      <c r="N4" s="23" t="s">
        <v>15</v>
      </c>
      <c r="O4" s="23" t="s">
        <v>16</v>
      </c>
      <c r="P4" s="23" t="s">
        <v>17</v>
      </c>
      <c r="Q4" s="23" t="s">
        <v>18</v>
      </c>
      <c r="R4" s="23" t="s">
        <v>19</v>
      </c>
    </row>
    <row r="5" spans="1:18" ht="102" x14ac:dyDescent="0.25">
      <c r="A5" s="25">
        <v>175</v>
      </c>
      <c r="B5" s="26" t="s">
        <v>28</v>
      </c>
      <c r="C5" s="27" t="s">
        <v>38</v>
      </c>
      <c r="D5" s="28" t="s">
        <v>20</v>
      </c>
      <c r="E5" s="29">
        <v>27</v>
      </c>
      <c r="F5" s="29">
        <f>5.8*250/210</f>
        <v>6.9047619047619051</v>
      </c>
      <c r="G5" s="29">
        <f>10.67*250/210</f>
        <v>12.702380952380953</v>
      </c>
      <c r="H5" s="29">
        <f>41.48*250/210</f>
        <v>49.38095238095238</v>
      </c>
      <c r="I5" s="29">
        <f>286.36*250/210</f>
        <v>340.90476190476193</v>
      </c>
      <c r="J5" s="28">
        <v>195</v>
      </c>
      <c r="K5" s="29">
        <f>127.7*250/210</f>
        <v>152.02380952380952</v>
      </c>
      <c r="L5" s="29">
        <f>35.53*250/210</f>
        <v>42.297619047619051</v>
      </c>
      <c r="M5" s="29">
        <f>149.6*250/210</f>
        <v>178.0952380952381</v>
      </c>
      <c r="N5" s="29">
        <f>0.8*250/210</f>
        <v>0.95238095238095233</v>
      </c>
      <c r="O5" s="29">
        <f>52.31*250/210</f>
        <v>62.273809523809526</v>
      </c>
      <c r="P5" s="29">
        <f>0.1*250/210</f>
        <v>0.11904761904761904</v>
      </c>
      <c r="Q5" s="29">
        <f>0.55*250/210</f>
        <v>0.65476190476190477</v>
      </c>
      <c r="R5" s="18">
        <f>0.92*250/210</f>
        <v>1.0952380952380953</v>
      </c>
    </row>
    <row r="6" spans="1:18" ht="39" x14ac:dyDescent="0.25">
      <c r="A6" s="3"/>
      <c r="B6" s="5" t="s">
        <v>21</v>
      </c>
      <c r="C6" s="8" t="s">
        <v>22</v>
      </c>
      <c r="D6" s="5">
        <v>80</v>
      </c>
      <c r="E6" s="6">
        <v>5.87</v>
      </c>
      <c r="F6" s="6">
        <v>6.32</v>
      </c>
      <c r="G6" s="6">
        <v>0.8</v>
      </c>
      <c r="H6" s="6">
        <v>38.64</v>
      </c>
      <c r="I6" s="1">
        <v>187</v>
      </c>
      <c r="J6" s="4"/>
      <c r="K6" s="1">
        <v>18.399999999999999</v>
      </c>
      <c r="L6" s="1">
        <v>26.4</v>
      </c>
      <c r="M6" s="1">
        <v>69.599999999999994</v>
      </c>
      <c r="N6" s="6">
        <v>0.88</v>
      </c>
      <c r="O6" s="6">
        <v>0</v>
      </c>
      <c r="P6" s="6">
        <v>0.08</v>
      </c>
      <c r="Q6" s="6">
        <v>0.2</v>
      </c>
      <c r="R6" s="6">
        <v>0.2</v>
      </c>
    </row>
    <row r="7" spans="1:18" x14ac:dyDescent="0.25">
      <c r="A7" s="5">
        <v>377</v>
      </c>
      <c r="B7" s="5" t="s">
        <v>23</v>
      </c>
      <c r="C7" s="13" t="s">
        <v>25</v>
      </c>
      <c r="D7" s="5">
        <v>200</v>
      </c>
      <c r="E7" s="6">
        <v>4.4400000000000004</v>
      </c>
      <c r="F7" s="6">
        <v>0.2</v>
      </c>
      <c r="G7" s="6">
        <v>0</v>
      </c>
      <c r="H7" s="6">
        <v>16</v>
      </c>
      <c r="I7" s="1">
        <v>65</v>
      </c>
      <c r="J7" s="4"/>
      <c r="K7" s="1">
        <v>225.1</v>
      </c>
      <c r="L7" s="1">
        <v>198.2</v>
      </c>
      <c r="M7" s="1">
        <v>371.1</v>
      </c>
      <c r="N7" s="6">
        <v>36.799999999999997</v>
      </c>
      <c r="O7" s="6">
        <v>0</v>
      </c>
      <c r="P7" s="6">
        <v>1.1000000000000001</v>
      </c>
      <c r="Q7" s="6">
        <v>3.6</v>
      </c>
      <c r="R7" s="6">
        <v>7.3</v>
      </c>
    </row>
    <row r="8" spans="1:18" ht="39" x14ac:dyDescent="0.25">
      <c r="A8" s="40"/>
      <c r="B8" s="41" t="s">
        <v>24</v>
      </c>
      <c r="C8" s="21" t="s">
        <v>39</v>
      </c>
      <c r="D8" s="41">
        <v>122</v>
      </c>
      <c r="E8" s="42">
        <v>36.479999999999997</v>
      </c>
      <c r="F8" s="41">
        <v>1.2</v>
      </c>
      <c r="G8" s="41">
        <v>0</v>
      </c>
      <c r="H8" s="43">
        <v>20</v>
      </c>
      <c r="I8" s="43">
        <v>79.5</v>
      </c>
      <c r="J8" s="44"/>
      <c r="K8" s="43">
        <v>55.5</v>
      </c>
      <c r="L8" s="43">
        <v>18</v>
      </c>
      <c r="M8" s="41">
        <v>0</v>
      </c>
      <c r="N8" s="43">
        <v>1.2</v>
      </c>
      <c r="O8" s="41">
        <v>0</v>
      </c>
      <c r="P8" s="41">
        <v>0.3</v>
      </c>
      <c r="Q8" s="45">
        <v>0</v>
      </c>
      <c r="R8" s="46">
        <v>0.5</v>
      </c>
    </row>
    <row r="9" spans="1:18" x14ac:dyDescent="0.25">
      <c r="A9" s="31" t="s">
        <v>26</v>
      </c>
      <c r="B9" s="31"/>
      <c r="C9" s="31"/>
      <c r="D9" s="24">
        <v>662</v>
      </c>
      <c r="E9" s="10">
        <f>SUM(E4:E8)</f>
        <v>73.789999999999992</v>
      </c>
      <c r="F9" s="10">
        <f>SUM(F4:F8)</f>
        <v>14.624761904761904</v>
      </c>
      <c r="G9" s="10">
        <f>SUM(G4:G8)</f>
        <v>13.502380952380953</v>
      </c>
      <c r="H9" s="10">
        <f>SUM(H4:H8)</f>
        <v>124.02095238095238</v>
      </c>
      <c r="I9" s="47">
        <f>SUM(I4:I8)</f>
        <v>672.40476190476193</v>
      </c>
      <c r="J9" s="4"/>
      <c r="K9" s="47">
        <f t="shared" ref="K9:R9" si="0">SUM(K5:K8)</f>
        <v>451.02380952380952</v>
      </c>
      <c r="L9" s="47">
        <f t="shared" si="0"/>
        <v>284.89761904761906</v>
      </c>
      <c r="M9" s="47">
        <f t="shared" si="0"/>
        <v>618.79523809523812</v>
      </c>
      <c r="N9" s="10">
        <f t="shared" si="0"/>
        <v>39.832380952380952</v>
      </c>
      <c r="O9" s="10">
        <f t="shared" si="0"/>
        <v>62.273809523809526</v>
      </c>
      <c r="P9" s="10">
        <f t="shared" si="0"/>
        <v>1.5990476190476193</v>
      </c>
      <c r="Q9" s="10">
        <f t="shared" si="0"/>
        <v>4.4547619047619049</v>
      </c>
      <c r="R9" s="10">
        <f t="shared" si="0"/>
        <v>9.0952380952380949</v>
      </c>
    </row>
    <row r="10" spans="1:18" ht="15" customHeight="1" x14ac:dyDescent="0.25">
      <c r="A10" s="38" t="s">
        <v>27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spans="1:18" ht="15" customHeight="1" x14ac:dyDescent="0.25">
      <c r="A11" s="39" t="s">
        <v>1</v>
      </c>
      <c r="B11" s="30" t="s">
        <v>2</v>
      </c>
      <c r="C11" s="39" t="s">
        <v>3</v>
      </c>
      <c r="D11" s="30" t="s">
        <v>4</v>
      </c>
      <c r="E11" s="30" t="s">
        <v>5</v>
      </c>
      <c r="F11" s="33" t="s">
        <v>6</v>
      </c>
      <c r="G11" s="33" t="s">
        <v>7</v>
      </c>
      <c r="H11" s="33" t="s">
        <v>8</v>
      </c>
      <c r="I11" s="30" t="s">
        <v>9</v>
      </c>
      <c r="J11" s="11"/>
      <c r="K11" s="9" t="s">
        <v>10</v>
      </c>
      <c r="L11" s="9"/>
      <c r="M11" s="9"/>
      <c r="N11" s="9"/>
      <c r="O11" s="30" t="s">
        <v>11</v>
      </c>
      <c r="P11" s="30"/>
      <c r="Q11" s="30"/>
      <c r="R11" s="30"/>
    </row>
    <row r="12" spans="1:18" x14ac:dyDescent="0.25">
      <c r="A12" s="39"/>
      <c r="B12" s="30"/>
      <c r="C12" s="39"/>
      <c r="D12" s="30"/>
      <c r="E12" s="30"/>
      <c r="F12" s="34"/>
      <c r="G12" s="34"/>
      <c r="H12" s="34"/>
      <c r="I12" s="30"/>
      <c r="J12" s="11"/>
      <c r="K12" s="24" t="s">
        <v>12</v>
      </c>
      <c r="L12" s="23" t="s">
        <v>13</v>
      </c>
      <c r="M12" s="23" t="s">
        <v>14</v>
      </c>
      <c r="N12" s="23" t="s">
        <v>15</v>
      </c>
      <c r="O12" s="23" t="s">
        <v>16</v>
      </c>
      <c r="P12" s="23" t="s">
        <v>17</v>
      </c>
      <c r="Q12" s="23" t="s">
        <v>18</v>
      </c>
      <c r="R12" s="23" t="s">
        <v>19</v>
      </c>
    </row>
    <row r="13" spans="1:18" ht="64.5" x14ac:dyDescent="0.25">
      <c r="A13" s="14">
        <v>71</v>
      </c>
      <c r="B13" s="5" t="s">
        <v>28</v>
      </c>
      <c r="C13" s="8" t="s">
        <v>40</v>
      </c>
      <c r="D13" s="5">
        <v>100</v>
      </c>
      <c r="E13" s="6">
        <v>28.4</v>
      </c>
      <c r="F13" s="48">
        <v>0.8</v>
      </c>
      <c r="G13" s="48">
        <v>0</v>
      </c>
      <c r="H13" s="48">
        <v>3.3</v>
      </c>
      <c r="I13" s="6">
        <v>16</v>
      </c>
      <c r="J13" s="20"/>
      <c r="K13" s="6">
        <v>23</v>
      </c>
      <c r="L13" s="6">
        <v>0</v>
      </c>
      <c r="M13" s="6">
        <v>0</v>
      </c>
      <c r="N13" s="6">
        <v>0.5</v>
      </c>
      <c r="O13" s="6">
        <v>0</v>
      </c>
      <c r="P13" s="6">
        <v>0</v>
      </c>
      <c r="Q13" s="6">
        <v>0</v>
      </c>
      <c r="R13" s="6">
        <v>5</v>
      </c>
    </row>
    <row r="14" spans="1:18" ht="77.25" x14ac:dyDescent="0.25">
      <c r="A14" s="5">
        <v>88</v>
      </c>
      <c r="B14" s="5" t="s">
        <v>21</v>
      </c>
      <c r="C14" s="7" t="s">
        <v>29</v>
      </c>
      <c r="D14" s="16">
        <v>250</v>
      </c>
      <c r="E14" s="5">
        <v>10.77</v>
      </c>
      <c r="F14" s="6">
        <v>1.6</v>
      </c>
      <c r="G14" s="6">
        <v>4.9000000000000004</v>
      </c>
      <c r="H14" s="6">
        <v>11.5</v>
      </c>
      <c r="I14" s="6">
        <v>96.8</v>
      </c>
      <c r="J14" s="22"/>
      <c r="K14" s="6">
        <v>75.2</v>
      </c>
      <c r="L14" s="6">
        <v>14.7</v>
      </c>
      <c r="M14" s="6">
        <v>34.200000000000003</v>
      </c>
      <c r="N14" s="6">
        <v>1.0249999999999999</v>
      </c>
      <c r="O14" s="6">
        <v>1</v>
      </c>
      <c r="P14" s="6">
        <v>5.5</v>
      </c>
      <c r="Q14" s="6">
        <v>0.6</v>
      </c>
      <c r="R14" s="6">
        <v>9.5</v>
      </c>
    </row>
    <row r="15" spans="1:18" x14ac:dyDescent="0.25">
      <c r="A15" s="5">
        <v>234</v>
      </c>
      <c r="B15" s="5" t="s">
        <v>23</v>
      </c>
      <c r="C15" s="49" t="s">
        <v>41</v>
      </c>
      <c r="D15" s="16" t="s">
        <v>42</v>
      </c>
      <c r="E15" s="5">
        <v>33.58</v>
      </c>
      <c r="F15" s="6">
        <v>14.8</v>
      </c>
      <c r="G15" s="6">
        <v>18.8</v>
      </c>
      <c r="H15" s="6">
        <v>11.6</v>
      </c>
      <c r="I15" s="6">
        <v>274</v>
      </c>
      <c r="J15" s="22"/>
      <c r="K15" s="6">
        <v>139.30000000000001</v>
      </c>
      <c r="L15" s="6">
        <v>0</v>
      </c>
      <c r="M15" s="6">
        <v>0</v>
      </c>
      <c r="N15" s="6">
        <v>1</v>
      </c>
      <c r="O15" s="6">
        <v>0</v>
      </c>
      <c r="P15" s="6">
        <v>0.2</v>
      </c>
      <c r="Q15" s="6">
        <v>0</v>
      </c>
      <c r="R15" s="6">
        <v>6.8</v>
      </c>
    </row>
    <row r="16" spans="1:18" ht="64.5" x14ac:dyDescent="0.25">
      <c r="A16" s="5">
        <v>142</v>
      </c>
      <c r="B16" s="5" t="s">
        <v>24</v>
      </c>
      <c r="C16" s="2" t="s">
        <v>30</v>
      </c>
      <c r="D16" s="5" t="s">
        <v>31</v>
      </c>
      <c r="E16" s="6">
        <v>18.03</v>
      </c>
      <c r="F16" s="6">
        <v>3.6</v>
      </c>
      <c r="G16" s="6">
        <v>9.5399999999999991</v>
      </c>
      <c r="H16" s="6">
        <v>35.76</v>
      </c>
      <c r="I16" s="6">
        <v>243.36</v>
      </c>
      <c r="J16" s="20"/>
      <c r="K16" s="6">
        <v>35.76</v>
      </c>
      <c r="L16" s="6">
        <v>0</v>
      </c>
      <c r="M16" s="6">
        <v>0</v>
      </c>
      <c r="N16" s="6">
        <v>1.92</v>
      </c>
      <c r="O16" s="6">
        <v>0</v>
      </c>
      <c r="P16" s="6">
        <v>0.48</v>
      </c>
      <c r="Q16" s="6">
        <v>0</v>
      </c>
      <c r="R16" s="6">
        <v>43.08</v>
      </c>
    </row>
    <row r="17" spans="1:18" ht="51.75" x14ac:dyDescent="0.25">
      <c r="A17" s="5">
        <v>349</v>
      </c>
      <c r="B17" s="5" t="s">
        <v>43</v>
      </c>
      <c r="C17" s="7" t="s">
        <v>32</v>
      </c>
      <c r="D17" s="5">
        <v>200</v>
      </c>
      <c r="E17" s="6">
        <v>7.02</v>
      </c>
      <c r="F17" s="6">
        <v>0.6</v>
      </c>
      <c r="G17" s="6">
        <v>0.09</v>
      </c>
      <c r="H17" s="6">
        <v>32.01</v>
      </c>
      <c r="I17" s="6">
        <v>132.80000000000001</v>
      </c>
      <c r="J17" s="20"/>
      <c r="K17" s="6">
        <v>32.479999999999997</v>
      </c>
      <c r="L17" s="6">
        <v>17.46</v>
      </c>
      <c r="M17" s="6">
        <v>23.44</v>
      </c>
      <c r="N17" s="6">
        <v>0.7</v>
      </c>
      <c r="O17" s="6">
        <v>0</v>
      </c>
      <c r="P17" s="6">
        <v>0.02</v>
      </c>
      <c r="Q17" s="6">
        <v>0.26</v>
      </c>
      <c r="R17" s="6">
        <v>0.73</v>
      </c>
    </row>
    <row r="18" spans="1:18" ht="26.25" x14ac:dyDescent="0.25">
      <c r="A18" s="5"/>
      <c r="B18" s="5" t="s">
        <v>44</v>
      </c>
      <c r="C18" s="7" t="s">
        <v>45</v>
      </c>
      <c r="D18" s="16">
        <v>40</v>
      </c>
      <c r="E18" s="6">
        <v>2.93</v>
      </c>
      <c r="F18" s="6">
        <v>2.2400000000000002</v>
      </c>
      <c r="G18" s="6">
        <v>0.44000000000000006</v>
      </c>
      <c r="H18" s="6">
        <v>19.759999999999998</v>
      </c>
      <c r="I18" s="6">
        <v>91.960000000000008</v>
      </c>
      <c r="J18" s="20"/>
      <c r="K18" s="6">
        <v>9.1999999999999993</v>
      </c>
      <c r="L18" s="6">
        <v>10</v>
      </c>
      <c r="M18" s="6">
        <v>42.4</v>
      </c>
      <c r="N18" s="6">
        <v>1.24</v>
      </c>
      <c r="O18" s="6">
        <v>0</v>
      </c>
      <c r="P18" s="6">
        <v>0.04</v>
      </c>
      <c r="Q18" s="6">
        <v>0</v>
      </c>
      <c r="R18" s="6">
        <v>0</v>
      </c>
    </row>
    <row r="19" spans="1:18" x14ac:dyDescent="0.25">
      <c r="A19" s="5"/>
      <c r="B19" s="5" t="s">
        <v>46</v>
      </c>
      <c r="C19" s="13" t="s">
        <v>33</v>
      </c>
      <c r="D19" s="16">
        <v>70</v>
      </c>
      <c r="E19" s="18">
        <v>5.13</v>
      </c>
      <c r="F19" s="6">
        <v>5.53</v>
      </c>
      <c r="G19" s="6">
        <v>0.7</v>
      </c>
      <c r="H19" s="6">
        <v>33.81</v>
      </c>
      <c r="I19" s="6">
        <v>163.66</v>
      </c>
      <c r="J19" s="20"/>
      <c r="K19" s="6">
        <v>16.100000000000001</v>
      </c>
      <c r="L19" s="6">
        <v>23.1</v>
      </c>
      <c r="M19" s="6">
        <v>60.9</v>
      </c>
      <c r="N19" s="6">
        <v>0.77</v>
      </c>
      <c r="O19" s="6">
        <v>0</v>
      </c>
      <c r="P19" s="6">
        <v>7.0000000000000007E-2</v>
      </c>
      <c r="Q19" s="6">
        <v>0</v>
      </c>
      <c r="R19" s="6">
        <v>0</v>
      </c>
    </row>
    <row r="20" spans="1:18" x14ac:dyDescent="0.25">
      <c r="A20" s="5">
        <v>386</v>
      </c>
      <c r="B20" s="5" t="s">
        <v>47</v>
      </c>
      <c r="C20" s="13" t="s">
        <v>48</v>
      </c>
      <c r="D20" s="5">
        <v>100</v>
      </c>
      <c r="E20" s="6">
        <v>14.42</v>
      </c>
      <c r="F20" s="6">
        <v>3</v>
      </c>
      <c r="G20" s="6">
        <v>1</v>
      </c>
      <c r="H20" s="6">
        <v>4.2</v>
      </c>
      <c r="I20" s="6">
        <v>40</v>
      </c>
      <c r="J20" s="20"/>
      <c r="K20" s="6">
        <v>124</v>
      </c>
      <c r="L20" s="6">
        <v>14</v>
      </c>
      <c r="M20" s="6">
        <v>92</v>
      </c>
      <c r="N20" s="6">
        <v>0.1</v>
      </c>
      <c r="O20" s="6">
        <v>0</v>
      </c>
      <c r="P20" s="6">
        <v>0.03</v>
      </c>
      <c r="Q20" s="6">
        <v>0.1</v>
      </c>
      <c r="R20" s="6">
        <v>0.3</v>
      </c>
    </row>
    <row r="21" spans="1:18" x14ac:dyDescent="0.25">
      <c r="A21" s="31" t="s">
        <v>26</v>
      </c>
      <c r="B21" s="31"/>
      <c r="C21" s="31"/>
      <c r="D21" s="23">
        <v>1045</v>
      </c>
      <c r="E21" s="10">
        <f t="shared" ref="E21:R21" si="1">SUM(E13:E20)</f>
        <v>120.28</v>
      </c>
      <c r="F21" s="10">
        <f t="shared" si="1"/>
        <v>32.170000000000009</v>
      </c>
      <c r="G21" s="10">
        <f t="shared" si="1"/>
        <v>35.470000000000006</v>
      </c>
      <c r="H21" s="10">
        <f t="shared" si="1"/>
        <v>151.93999999999997</v>
      </c>
      <c r="I21" s="10">
        <f t="shared" si="1"/>
        <v>1058.58</v>
      </c>
      <c r="J21" s="10">
        <f t="shared" si="1"/>
        <v>0</v>
      </c>
      <c r="K21" s="10">
        <f t="shared" si="1"/>
        <v>455.04</v>
      </c>
      <c r="L21" s="10">
        <f t="shared" si="1"/>
        <v>79.259999999999991</v>
      </c>
      <c r="M21" s="10">
        <f t="shared" si="1"/>
        <v>252.94</v>
      </c>
      <c r="N21" s="10">
        <f t="shared" si="1"/>
        <v>7.2550000000000008</v>
      </c>
      <c r="O21" s="10">
        <f t="shared" si="1"/>
        <v>1</v>
      </c>
      <c r="P21" s="10">
        <f t="shared" si="1"/>
        <v>6.34</v>
      </c>
      <c r="Q21" s="10">
        <f t="shared" si="1"/>
        <v>0.96</v>
      </c>
      <c r="R21" s="10">
        <f t="shared" si="1"/>
        <v>65.41</v>
      </c>
    </row>
    <row r="22" spans="1:18" x14ac:dyDescent="0.25">
      <c r="A22" s="32" t="s">
        <v>34</v>
      </c>
      <c r="B22" s="32"/>
      <c r="C22" s="32"/>
      <c r="D22" s="32"/>
      <c r="E22" s="10">
        <f>E9+E21</f>
        <v>194.07</v>
      </c>
      <c r="F22" s="10">
        <f>F9+F21</f>
        <v>46.794761904761913</v>
      </c>
      <c r="G22" s="10">
        <f>G9+G21</f>
        <v>48.972380952380959</v>
      </c>
      <c r="H22" s="10">
        <f>H9+H21</f>
        <v>275.96095238095234</v>
      </c>
      <c r="I22" s="10">
        <f>I9+I21</f>
        <v>1730.9847619047619</v>
      </c>
      <c r="J22" s="20"/>
      <c r="K22" s="10">
        <f t="shared" ref="K22:R22" si="2">K9+K21</f>
        <v>906.0638095238096</v>
      </c>
      <c r="L22" s="10">
        <f t="shared" si="2"/>
        <v>364.15761904761905</v>
      </c>
      <c r="M22" s="10">
        <f t="shared" si="2"/>
        <v>871.73523809523817</v>
      </c>
      <c r="N22" s="10">
        <f t="shared" si="2"/>
        <v>47.087380952380954</v>
      </c>
      <c r="O22" s="10">
        <f t="shared" si="2"/>
        <v>63.273809523809526</v>
      </c>
      <c r="P22" s="10">
        <f t="shared" si="2"/>
        <v>7.9390476190476189</v>
      </c>
      <c r="Q22" s="10">
        <f t="shared" si="2"/>
        <v>5.4147619047619049</v>
      </c>
      <c r="R22" s="10">
        <f t="shared" si="2"/>
        <v>74.505238095238099</v>
      </c>
    </row>
    <row r="26" spans="1:18" ht="15.75" x14ac:dyDescent="0.25">
      <c r="A26" s="35" t="s">
        <v>37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</row>
    <row r="27" spans="1:18" ht="15.75" x14ac:dyDescent="0.25">
      <c r="A27" s="38" t="s">
        <v>0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</row>
    <row r="28" spans="1:18" ht="15" customHeight="1" x14ac:dyDescent="0.25">
      <c r="A28" s="39" t="s">
        <v>1</v>
      </c>
      <c r="B28" s="30" t="s">
        <v>2</v>
      </c>
      <c r="C28" s="39" t="s">
        <v>3</v>
      </c>
      <c r="D28" s="30" t="s">
        <v>4</v>
      </c>
      <c r="E28" s="30" t="s">
        <v>5</v>
      </c>
      <c r="F28" s="33" t="s">
        <v>6</v>
      </c>
      <c r="G28" s="33" t="s">
        <v>7</v>
      </c>
      <c r="H28" s="33" t="s">
        <v>8</v>
      </c>
      <c r="I28" s="30" t="s">
        <v>9</v>
      </c>
      <c r="J28" s="11"/>
      <c r="K28" s="9" t="s">
        <v>10</v>
      </c>
      <c r="L28" s="9"/>
      <c r="M28" s="9"/>
      <c r="N28" s="9"/>
      <c r="O28" s="30" t="s">
        <v>11</v>
      </c>
      <c r="P28" s="30"/>
      <c r="Q28" s="30"/>
      <c r="R28" s="30"/>
    </row>
    <row r="29" spans="1:18" x14ac:dyDescent="0.25">
      <c r="A29" s="39"/>
      <c r="B29" s="30"/>
      <c r="C29" s="39"/>
      <c r="D29" s="30"/>
      <c r="E29" s="30"/>
      <c r="F29" s="34"/>
      <c r="G29" s="34"/>
      <c r="H29" s="34"/>
      <c r="I29" s="30"/>
      <c r="J29" s="11"/>
      <c r="K29" s="24" t="s">
        <v>12</v>
      </c>
      <c r="L29" s="23" t="s">
        <v>13</v>
      </c>
      <c r="M29" s="23" t="s">
        <v>14</v>
      </c>
      <c r="N29" s="23" t="s">
        <v>15</v>
      </c>
      <c r="O29" s="23" t="s">
        <v>16</v>
      </c>
      <c r="P29" s="23" t="s">
        <v>17</v>
      </c>
      <c r="Q29" s="23" t="s">
        <v>18</v>
      </c>
      <c r="R29" s="23" t="s">
        <v>19</v>
      </c>
    </row>
    <row r="30" spans="1:18" ht="102" x14ac:dyDescent="0.25">
      <c r="A30" s="26">
        <v>175</v>
      </c>
      <c r="B30" s="26" t="s">
        <v>28</v>
      </c>
      <c r="C30" s="27" t="s">
        <v>38</v>
      </c>
      <c r="D30" s="28" t="s">
        <v>36</v>
      </c>
      <c r="E30" s="29">
        <v>23.8</v>
      </c>
      <c r="F30" s="28">
        <v>4.3499999999999996</v>
      </c>
      <c r="G30" s="28">
        <v>9.42</v>
      </c>
      <c r="H30" s="28">
        <v>39.08</v>
      </c>
      <c r="I30" s="28">
        <v>259.36</v>
      </c>
      <c r="J30" s="28">
        <v>195</v>
      </c>
      <c r="K30" s="29">
        <v>127.7</v>
      </c>
      <c r="L30" s="29">
        <v>35.53</v>
      </c>
      <c r="M30" s="29">
        <v>149.6</v>
      </c>
      <c r="N30" s="29">
        <v>0.8</v>
      </c>
      <c r="O30" s="28">
        <v>52.31</v>
      </c>
      <c r="P30" s="29">
        <v>0.1</v>
      </c>
      <c r="Q30" s="28">
        <v>0.55000000000000004</v>
      </c>
      <c r="R30" s="18">
        <v>0.92</v>
      </c>
    </row>
    <row r="31" spans="1:18" x14ac:dyDescent="0.25">
      <c r="A31" s="14"/>
      <c r="B31" s="17" t="s">
        <v>21</v>
      </c>
      <c r="C31" s="19" t="s">
        <v>22</v>
      </c>
      <c r="D31" s="5">
        <v>80</v>
      </c>
      <c r="E31" s="6">
        <v>5.87</v>
      </c>
      <c r="F31" s="6">
        <v>3.16</v>
      </c>
      <c r="G31" s="6">
        <v>0.4</v>
      </c>
      <c r="H31" s="6">
        <v>19.32</v>
      </c>
      <c r="I31" s="6">
        <v>93.52</v>
      </c>
      <c r="J31" s="20"/>
      <c r="K31" s="6">
        <v>9.1999999999999993</v>
      </c>
      <c r="L31" s="6">
        <v>13.2</v>
      </c>
      <c r="M31" s="6">
        <v>34.799999999999997</v>
      </c>
      <c r="N31" s="6">
        <v>0.44</v>
      </c>
      <c r="O31" s="6">
        <v>0</v>
      </c>
      <c r="P31" s="6">
        <v>0.04</v>
      </c>
      <c r="Q31" s="6">
        <v>0.09</v>
      </c>
      <c r="R31" s="6">
        <v>0.1</v>
      </c>
    </row>
    <row r="32" spans="1:18" x14ac:dyDescent="0.25">
      <c r="A32" s="5">
        <v>377</v>
      </c>
      <c r="B32" s="17" t="s">
        <v>23</v>
      </c>
      <c r="C32" s="19" t="s">
        <v>25</v>
      </c>
      <c r="D32" s="5">
        <v>200</v>
      </c>
      <c r="E32" s="6">
        <v>4.4400000000000004</v>
      </c>
      <c r="F32" s="6">
        <v>0.2</v>
      </c>
      <c r="G32" s="12">
        <v>0</v>
      </c>
      <c r="H32" s="6">
        <v>16</v>
      </c>
      <c r="I32" s="6">
        <v>65</v>
      </c>
      <c r="J32" s="20"/>
      <c r="K32" s="6">
        <v>225.1</v>
      </c>
      <c r="L32" s="6">
        <v>198.2</v>
      </c>
      <c r="M32" s="6">
        <v>371.1</v>
      </c>
      <c r="N32" s="6">
        <v>36.799999999999997</v>
      </c>
      <c r="O32" s="6">
        <v>0</v>
      </c>
      <c r="P32" s="6">
        <v>1.1000000000000001</v>
      </c>
      <c r="Q32" s="6">
        <v>3.6</v>
      </c>
      <c r="R32" s="6">
        <v>7.3</v>
      </c>
    </row>
    <row r="33" spans="1:18" ht="39" x14ac:dyDescent="0.25">
      <c r="A33" s="40"/>
      <c r="B33" s="41" t="s">
        <v>24</v>
      </c>
      <c r="C33" s="21" t="s">
        <v>39</v>
      </c>
      <c r="D33" s="41">
        <v>122</v>
      </c>
      <c r="E33" s="42">
        <v>36.479999999999997</v>
      </c>
      <c r="F33" s="41">
        <v>1.2</v>
      </c>
      <c r="G33" s="41">
        <v>0</v>
      </c>
      <c r="H33" s="43">
        <v>20</v>
      </c>
      <c r="I33" s="43">
        <v>79.5</v>
      </c>
      <c r="J33" s="44"/>
      <c r="K33" s="43">
        <v>55.5</v>
      </c>
      <c r="L33" s="43">
        <v>18</v>
      </c>
      <c r="M33" s="41">
        <v>0</v>
      </c>
      <c r="N33" s="43">
        <v>1.2</v>
      </c>
      <c r="O33" s="41">
        <v>0</v>
      </c>
      <c r="P33" s="41">
        <v>0.3</v>
      </c>
      <c r="Q33" s="45">
        <v>0</v>
      </c>
      <c r="R33" s="46">
        <v>0.5</v>
      </c>
    </row>
    <row r="34" spans="1:18" x14ac:dyDescent="0.25">
      <c r="A34" s="31" t="s">
        <v>26</v>
      </c>
      <c r="B34" s="31"/>
      <c r="C34" s="31"/>
      <c r="D34" s="24">
        <v>607</v>
      </c>
      <c r="E34" s="10">
        <f t="shared" ref="E34:R34" si="3">SUM(E30:E33)</f>
        <v>70.59</v>
      </c>
      <c r="F34" s="10">
        <f t="shared" si="3"/>
        <v>8.91</v>
      </c>
      <c r="G34" s="10">
        <f t="shared" si="3"/>
        <v>9.82</v>
      </c>
      <c r="H34" s="10">
        <f t="shared" si="3"/>
        <v>94.4</v>
      </c>
      <c r="I34" s="10">
        <f t="shared" si="3"/>
        <v>497.38</v>
      </c>
      <c r="J34" s="10">
        <f t="shared" si="3"/>
        <v>195</v>
      </c>
      <c r="K34" s="10">
        <f t="shared" si="3"/>
        <v>417.5</v>
      </c>
      <c r="L34" s="10">
        <f t="shared" si="3"/>
        <v>264.93</v>
      </c>
      <c r="M34" s="10">
        <f t="shared" si="3"/>
        <v>555.5</v>
      </c>
      <c r="N34" s="10">
        <f t="shared" si="3"/>
        <v>39.24</v>
      </c>
      <c r="O34" s="10">
        <f t="shared" si="3"/>
        <v>52.31</v>
      </c>
      <c r="P34" s="10">
        <f t="shared" si="3"/>
        <v>1.5400000000000003</v>
      </c>
      <c r="Q34" s="10">
        <f t="shared" si="3"/>
        <v>4.24</v>
      </c>
      <c r="R34" s="10">
        <f t="shared" si="3"/>
        <v>8.82</v>
      </c>
    </row>
    <row r="35" spans="1:18" ht="15.75" x14ac:dyDescent="0.25">
      <c r="A35" s="38" t="s">
        <v>27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ht="15" customHeight="1" x14ac:dyDescent="0.25">
      <c r="A36" s="39" t="s">
        <v>1</v>
      </c>
      <c r="B36" s="30" t="s">
        <v>2</v>
      </c>
      <c r="C36" s="39" t="s">
        <v>3</v>
      </c>
      <c r="D36" s="30" t="s">
        <v>4</v>
      </c>
      <c r="E36" s="30" t="s">
        <v>5</v>
      </c>
      <c r="F36" s="33" t="s">
        <v>6</v>
      </c>
      <c r="G36" s="33" t="s">
        <v>7</v>
      </c>
      <c r="H36" s="33" t="s">
        <v>8</v>
      </c>
      <c r="I36" s="30" t="s">
        <v>9</v>
      </c>
      <c r="J36" s="11"/>
      <c r="K36" s="9" t="s">
        <v>10</v>
      </c>
      <c r="L36" s="9"/>
      <c r="M36" s="9"/>
      <c r="N36" s="9"/>
      <c r="O36" s="30" t="s">
        <v>11</v>
      </c>
      <c r="P36" s="30"/>
      <c r="Q36" s="30"/>
      <c r="R36" s="30"/>
    </row>
    <row r="37" spans="1:18" x14ac:dyDescent="0.25">
      <c r="A37" s="39"/>
      <c r="B37" s="30"/>
      <c r="C37" s="39"/>
      <c r="D37" s="30"/>
      <c r="E37" s="30"/>
      <c r="F37" s="34"/>
      <c r="G37" s="34"/>
      <c r="H37" s="34"/>
      <c r="I37" s="30"/>
      <c r="J37" s="11"/>
      <c r="K37" s="24" t="s">
        <v>12</v>
      </c>
      <c r="L37" s="23" t="s">
        <v>13</v>
      </c>
      <c r="M37" s="23" t="s">
        <v>14</v>
      </c>
      <c r="N37" s="23" t="s">
        <v>15</v>
      </c>
      <c r="O37" s="23" t="s">
        <v>16</v>
      </c>
      <c r="P37" s="23" t="s">
        <v>17</v>
      </c>
      <c r="Q37" s="23" t="s">
        <v>18</v>
      </c>
      <c r="R37" s="23" t="s">
        <v>19</v>
      </c>
    </row>
    <row r="38" spans="1:18" ht="64.5" x14ac:dyDescent="0.25">
      <c r="A38" s="14">
        <v>71</v>
      </c>
      <c r="B38" s="5" t="s">
        <v>28</v>
      </c>
      <c r="C38" s="50" t="s">
        <v>40</v>
      </c>
      <c r="D38" s="5">
        <v>60</v>
      </c>
      <c r="E38" s="6">
        <v>17.04</v>
      </c>
      <c r="F38" s="48">
        <v>0.5</v>
      </c>
      <c r="G38" s="48">
        <v>0</v>
      </c>
      <c r="H38" s="48">
        <v>2</v>
      </c>
      <c r="I38" s="6">
        <v>9.6</v>
      </c>
      <c r="J38" s="20"/>
      <c r="K38" s="6">
        <v>13.8</v>
      </c>
      <c r="L38" s="12">
        <v>0</v>
      </c>
      <c r="M38" s="12">
        <v>0</v>
      </c>
      <c r="N38" s="6">
        <v>0.3</v>
      </c>
      <c r="O38" s="12">
        <v>0</v>
      </c>
      <c r="P38" s="12">
        <v>0</v>
      </c>
      <c r="Q38" s="12">
        <v>0</v>
      </c>
      <c r="R38" s="6">
        <v>3</v>
      </c>
    </row>
    <row r="39" spans="1:18" ht="77.25" x14ac:dyDescent="0.25">
      <c r="A39" s="5">
        <v>88</v>
      </c>
      <c r="B39" s="5" t="s">
        <v>21</v>
      </c>
      <c r="C39" s="7" t="s">
        <v>29</v>
      </c>
      <c r="D39" s="5">
        <v>200</v>
      </c>
      <c r="E39" s="6">
        <v>8.61</v>
      </c>
      <c r="F39" s="6">
        <v>1.6</v>
      </c>
      <c r="G39" s="6">
        <v>4.9000000000000004</v>
      </c>
      <c r="H39" s="6">
        <v>11.5</v>
      </c>
      <c r="I39" s="6">
        <v>96.8</v>
      </c>
      <c r="J39" s="15"/>
      <c r="K39" s="6">
        <v>75.2</v>
      </c>
      <c r="L39" s="6">
        <v>14.7</v>
      </c>
      <c r="M39" s="6">
        <v>34.200000000000003</v>
      </c>
      <c r="N39" s="6">
        <v>1.0249999999999999</v>
      </c>
      <c r="O39" s="6">
        <v>1</v>
      </c>
      <c r="P39" s="6">
        <v>5.5</v>
      </c>
      <c r="Q39" s="6">
        <v>0.6</v>
      </c>
      <c r="R39" s="6">
        <v>9.5</v>
      </c>
    </row>
    <row r="40" spans="1:18" ht="64.5" x14ac:dyDescent="0.25">
      <c r="A40" s="5">
        <v>234</v>
      </c>
      <c r="B40" s="5" t="s">
        <v>23</v>
      </c>
      <c r="C40" s="8" t="s">
        <v>41</v>
      </c>
      <c r="D40" s="5" t="s">
        <v>49</v>
      </c>
      <c r="E40" s="5">
        <v>30.77</v>
      </c>
      <c r="F40" s="6">
        <v>12.7</v>
      </c>
      <c r="G40" s="6">
        <v>16.2</v>
      </c>
      <c r="H40" s="6">
        <v>10.1</v>
      </c>
      <c r="I40" s="6">
        <v>236.6</v>
      </c>
      <c r="J40" s="20"/>
      <c r="K40" s="6">
        <v>126.1</v>
      </c>
      <c r="L40" s="6">
        <v>0</v>
      </c>
      <c r="M40" s="6">
        <v>0</v>
      </c>
      <c r="N40" s="6">
        <v>0.9</v>
      </c>
      <c r="O40" s="12">
        <v>0</v>
      </c>
      <c r="P40" s="6">
        <v>0.2</v>
      </c>
      <c r="Q40" s="12">
        <v>0</v>
      </c>
      <c r="R40" s="6">
        <v>6.1</v>
      </c>
    </row>
    <row r="41" spans="1:18" x14ac:dyDescent="0.25">
      <c r="A41" s="51" t="s">
        <v>50</v>
      </c>
      <c r="B41" s="5" t="s">
        <v>24</v>
      </c>
      <c r="C41" s="13" t="s">
        <v>30</v>
      </c>
      <c r="D41" s="5" t="s">
        <v>51</v>
      </c>
      <c r="E41" s="5">
        <v>15.02</v>
      </c>
      <c r="F41" s="6">
        <v>3</v>
      </c>
      <c r="G41" s="6">
        <v>7.9</v>
      </c>
      <c r="H41" s="6">
        <v>29.8</v>
      </c>
      <c r="I41" s="6">
        <v>202.8</v>
      </c>
      <c r="J41" s="22"/>
      <c r="K41" s="6">
        <v>29.8</v>
      </c>
      <c r="L41" s="6">
        <v>0</v>
      </c>
      <c r="M41" s="6">
        <v>0</v>
      </c>
      <c r="N41" s="6">
        <v>1.6</v>
      </c>
      <c r="O41" s="12">
        <v>0</v>
      </c>
      <c r="P41" s="6">
        <v>0.4</v>
      </c>
      <c r="Q41" s="12">
        <v>0</v>
      </c>
      <c r="R41" s="6">
        <v>35.9</v>
      </c>
    </row>
    <row r="42" spans="1:18" ht="51.75" x14ac:dyDescent="0.25">
      <c r="A42" s="5">
        <v>349</v>
      </c>
      <c r="B42" s="5" t="s">
        <v>43</v>
      </c>
      <c r="C42" s="7" t="s">
        <v>32</v>
      </c>
      <c r="D42" s="5">
        <v>200</v>
      </c>
      <c r="E42" s="6">
        <v>7.02</v>
      </c>
      <c r="F42" s="6">
        <v>0.6</v>
      </c>
      <c r="G42" s="6">
        <v>0.09</v>
      </c>
      <c r="H42" s="6">
        <v>32.01</v>
      </c>
      <c r="I42" s="6">
        <v>132.80000000000001</v>
      </c>
      <c r="J42" s="20"/>
      <c r="K42" s="6">
        <v>32.479999999999997</v>
      </c>
      <c r="L42" s="6">
        <v>17.46</v>
      </c>
      <c r="M42" s="6">
        <v>23.44</v>
      </c>
      <c r="N42" s="6">
        <v>0.7</v>
      </c>
      <c r="O42" s="12">
        <v>0</v>
      </c>
      <c r="P42" s="6">
        <v>0.02</v>
      </c>
      <c r="Q42" s="6">
        <v>0.26</v>
      </c>
      <c r="R42" s="6">
        <v>0.73</v>
      </c>
    </row>
    <row r="43" spans="1:18" ht="26.25" x14ac:dyDescent="0.25">
      <c r="A43" s="5"/>
      <c r="B43" s="5" t="s">
        <v>44</v>
      </c>
      <c r="C43" s="7" t="s">
        <v>45</v>
      </c>
      <c r="D43" s="5">
        <v>30</v>
      </c>
      <c r="E43" s="6">
        <v>2.2000000000000002</v>
      </c>
      <c r="F43" s="6">
        <v>1.68</v>
      </c>
      <c r="G43" s="6">
        <v>0.33</v>
      </c>
      <c r="H43" s="6">
        <v>14.82</v>
      </c>
      <c r="I43" s="6">
        <v>68.97</v>
      </c>
      <c r="J43" s="20"/>
      <c r="K43" s="6">
        <v>6.9</v>
      </c>
      <c r="L43" s="6">
        <v>7.5</v>
      </c>
      <c r="M43" s="6">
        <v>31.799999999999997</v>
      </c>
      <c r="N43" s="6">
        <v>0.92999999999999994</v>
      </c>
      <c r="O43" s="12">
        <v>0</v>
      </c>
      <c r="P43" s="6">
        <v>0.03</v>
      </c>
      <c r="Q43" s="12">
        <v>0</v>
      </c>
      <c r="R43" s="6">
        <v>0</v>
      </c>
    </row>
    <row r="44" spans="1:18" x14ac:dyDescent="0.25">
      <c r="A44" s="5"/>
      <c r="B44" s="5" t="s">
        <v>46</v>
      </c>
      <c r="C44" s="13" t="s">
        <v>33</v>
      </c>
      <c r="D44" s="5">
        <v>30</v>
      </c>
      <c r="E44" s="18">
        <v>2.2000000000000002</v>
      </c>
      <c r="F44" s="6">
        <v>2.37</v>
      </c>
      <c r="G44" s="6">
        <v>0.3</v>
      </c>
      <c r="H44" s="6">
        <v>14.49</v>
      </c>
      <c r="I44" s="6">
        <v>70.14</v>
      </c>
      <c r="J44" s="20"/>
      <c r="K44" s="6">
        <v>6.8999999999999995</v>
      </c>
      <c r="L44" s="6">
        <v>9.8999999999999986</v>
      </c>
      <c r="M44" s="6">
        <v>26.099999999999998</v>
      </c>
      <c r="N44" s="6">
        <v>0.33</v>
      </c>
      <c r="O44" s="12">
        <v>0</v>
      </c>
      <c r="P44" s="6">
        <v>0.03</v>
      </c>
      <c r="Q44" s="12">
        <v>0</v>
      </c>
      <c r="R44" s="6">
        <v>0</v>
      </c>
    </row>
    <row r="45" spans="1:18" x14ac:dyDescent="0.25">
      <c r="A45" s="5">
        <v>386</v>
      </c>
      <c r="B45" s="5" t="s">
        <v>47</v>
      </c>
      <c r="C45" s="13" t="s">
        <v>48</v>
      </c>
      <c r="D45" s="5">
        <v>100</v>
      </c>
      <c r="E45" s="6">
        <v>14.42</v>
      </c>
      <c r="F45" s="6">
        <v>3</v>
      </c>
      <c r="G45" s="6">
        <v>1</v>
      </c>
      <c r="H45" s="6">
        <v>4.2</v>
      </c>
      <c r="I45" s="6">
        <v>40</v>
      </c>
      <c r="J45" s="20"/>
      <c r="K45" s="6">
        <v>124</v>
      </c>
      <c r="L45" s="6">
        <v>14</v>
      </c>
      <c r="M45" s="6">
        <v>92</v>
      </c>
      <c r="N45" s="6">
        <v>0.1</v>
      </c>
      <c r="O45" s="12">
        <v>0</v>
      </c>
      <c r="P45" s="6">
        <v>0.03</v>
      </c>
      <c r="Q45" s="6">
        <v>0.1</v>
      </c>
      <c r="R45" s="6">
        <v>0.3</v>
      </c>
    </row>
    <row r="46" spans="1:18" x14ac:dyDescent="0.25">
      <c r="A46" s="31" t="s">
        <v>26</v>
      </c>
      <c r="B46" s="31"/>
      <c r="C46" s="31"/>
      <c r="D46" s="24">
        <v>865</v>
      </c>
      <c r="E46" s="52">
        <f t="shared" ref="E46:R46" si="4">SUM(E38:E45)</f>
        <v>97.28</v>
      </c>
      <c r="F46" s="52">
        <f t="shared" si="4"/>
        <v>25.45</v>
      </c>
      <c r="G46" s="52">
        <f t="shared" si="4"/>
        <v>30.72</v>
      </c>
      <c r="H46" s="52">
        <f t="shared" si="4"/>
        <v>118.91999999999999</v>
      </c>
      <c r="I46" s="52">
        <f t="shared" si="4"/>
        <v>857.70999999999992</v>
      </c>
      <c r="J46" s="52">
        <f t="shared" si="4"/>
        <v>0</v>
      </c>
      <c r="K46" s="52">
        <f t="shared" si="4"/>
        <v>415.17999999999995</v>
      </c>
      <c r="L46" s="52">
        <f t="shared" si="4"/>
        <v>63.559999999999995</v>
      </c>
      <c r="M46" s="52">
        <f t="shared" si="4"/>
        <v>207.54</v>
      </c>
      <c r="N46" s="52">
        <f t="shared" si="4"/>
        <v>5.8849999999999998</v>
      </c>
      <c r="O46" s="52">
        <f t="shared" si="4"/>
        <v>1</v>
      </c>
      <c r="P46" s="52">
        <f t="shared" si="4"/>
        <v>6.2100000000000009</v>
      </c>
      <c r="Q46" s="52">
        <f t="shared" si="4"/>
        <v>0.96</v>
      </c>
      <c r="R46" s="52">
        <f t="shared" si="4"/>
        <v>55.529999999999994</v>
      </c>
    </row>
    <row r="47" spans="1:18" x14ac:dyDescent="0.25">
      <c r="A47" s="32" t="s">
        <v>34</v>
      </c>
      <c r="B47" s="32"/>
      <c r="C47" s="32"/>
      <c r="D47" s="32"/>
      <c r="E47" s="10">
        <f>E34+E46</f>
        <v>167.87</v>
      </c>
      <c r="F47" s="10">
        <f>F34+F46</f>
        <v>34.36</v>
      </c>
      <c r="G47" s="10">
        <f>G34+G46</f>
        <v>40.54</v>
      </c>
      <c r="H47" s="10">
        <f>H34+H46</f>
        <v>213.32</v>
      </c>
      <c r="I47" s="10">
        <f>I34+I46</f>
        <v>1355.09</v>
      </c>
      <c r="J47" s="20"/>
      <c r="K47" s="10">
        <f t="shared" ref="K47:R47" si="5">K34+K46</f>
        <v>832.68</v>
      </c>
      <c r="L47" s="10">
        <f t="shared" si="5"/>
        <v>328.49</v>
      </c>
      <c r="M47" s="10">
        <f t="shared" si="5"/>
        <v>763.04</v>
      </c>
      <c r="N47" s="10">
        <f t="shared" si="5"/>
        <v>45.125</v>
      </c>
      <c r="O47" s="10">
        <f t="shared" si="5"/>
        <v>53.31</v>
      </c>
      <c r="P47" s="10">
        <f t="shared" si="5"/>
        <v>7.7500000000000009</v>
      </c>
      <c r="Q47" s="10">
        <f t="shared" si="5"/>
        <v>5.2</v>
      </c>
      <c r="R47" s="10">
        <f t="shared" si="5"/>
        <v>64.349999999999994</v>
      </c>
    </row>
  </sheetData>
  <mergeCells count="52">
    <mergeCell ref="O11:R11"/>
    <mergeCell ref="A28:A29"/>
    <mergeCell ref="G28:G29"/>
    <mergeCell ref="A47:D47"/>
    <mergeCell ref="C36:C37"/>
    <mergeCell ref="A35:R35"/>
    <mergeCell ref="A46:C46"/>
    <mergeCell ref="A34:C34"/>
    <mergeCell ref="B28:B29"/>
    <mergeCell ref="G36:G37"/>
    <mergeCell ref="O36:R36"/>
    <mergeCell ref="H36:H37"/>
    <mergeCell ref="B36:B37"/>
    <mergeCell ref="F36:F37"/>
    <mergeCell ref="O28:R28"/>
    <mergeCell ref="D36:D37"/>
    <mergeCell ref="E36:E37"/>
    <mergeCell ref="C28:C29"/>
    <mergeCell ref="D28:D29"/>
    <mergeCell ref="E28:E29"/>
    <mergeCell ref="F28:F29"/>
    <mergeCell ref="H28:H29"/>
    <mergeCell ref="I28:I29"/>
    <mergeCell ref="A9:C9"/>
    <mergeCell ref="A10:R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1:R1"/>
    <mergeCell ref="A2:R2"/>
    <mergeCell ref="A3:A4"/>
    <mergeCell ref="O3:R3"/>
    <mergeCell ref="G3:G4"/>
    <mergeCell ref="H3:H4"/>
    <mergeCell ref="I3:I4"/>
    <mergeCell ref="B3:B4"/>
    <mergeCell ref="C3:C4"/>
    <mergeCell ref="D3:D4"/>
    <mergeCell ref="E3:E4"/>
    <mergeCell ref="F3:F4"/>
    <mergeCell ref="A26:R26"/>
    <mergeCell ref="A22:D22"/>
    <mergeCell ref="A21:C21"/>
    <mergeCell ref="A27:R27"/>
    <mergeCell ref="A36:A37"/>
    <mergeCell ref="I36:I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2023-11-16T07:54:30Z</dcterms:created>
  <dcterms:modified xsi:type="dcterms:W3CDTF">2024-01-12T04:40:06Z</dcterms:modified>
</cp:coreProperties>
</file>