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81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O18" i="1" l="1"/>
  <c r="N18" i="1"/>
  <c r="L18" i="1"/>
  <c r="J18" i="1"/>
  <c r="H18" i="1"/>
  <c r="F18" i="1"/>
  <c r="E18" i="1"/>
  <c r="R13" i="1"/>
  <c r="R18" i="1" s="1"/>
  <c r="Q13" i="1"/>
  <c r="Q18" i="1" s="1"/>
  <c r="P13" i="1"/>
  <c r="P18" i="1" s="1"/>
  <c r="N13" i="1"/>
  <c r="M13" i="1"/>
  <c r="M18" i="1" s="1"/>
  <c r="K13" i="1"/>
  <c r="K18" i="1" s="1"/>
  <c r="I13" i="1"/>
  <c r="I18" i="1" s="1"/>
  <c r="H13" i="1"/>
  <c r="G13" i="1"/>
  <c r="G18" i="1" s="1"/>
  <c r="F13" i="1"/>
  <c r="R8" i="1"/>
  <c r="R19" i="1" s="1"/>
  <c r="Q8" i="1"/>
  <c r="Q19" i="1" s="1"/>
  <c r="P8" i="1"/>
  <c r="P19" i="1" s="1"/>
  <c r="O8" i="1"/>
  <c r="O19" i="1" s="1"/>
  <c r="N8" i="1"/>
  <c r="N19" i="1" s="1"/>
  <c r="M8" i="1"/>
  <c r="L8" i="1"/>
  <c r="L19" i="1" s="1"/>
  <c r="K8" i="1"/>
  <c r="K19" i="1" s="1"/>
  <c r="J8" i="1"/>
  <c r="J19" i="1" s="1"/>
  <c r="I8" i="1"/>
  <c r="H8" i="1"/>
  <c r="H19" i="1" s="1"/>
  <c r="G8" i="1"/>
  <c r="F8" i="1"/>
  <c r="F19" i="1" s="1"/>
  <c r="E8" i="1"/>
  <c r="E19" i="1" s="1"/>
  <c r="G19" i="1" l="1"/>
  <c r="I19" i="1"/>
  <c r="M19" i="1"/>
</calcChain>
</file>

<file path=xl/sharedStrings.xml><?xml version="1.0" encoding="utf-8"?>
<sst xmlns="http://schemas.openxmlformats.org/spreadsheetml/2006/main" count="133" uniqueCount="50">
  <si>
    <t>ЗАВТРАК</t>
  </si>
  <si>
    <t>№ рец.</t>
  </si>
  <si>
    <t>№</t>
  </si>
  <si>
    <t>Наименование блюд</t>
  </si>
  <si>
    <t>Выход, г</t>
  </si>
  <si>
    <t>Стоимость</t>
  </si>
  <si>
    <t>Белки          ( г )</t>
  </si>
  <si>
    <t>Жиры           ( г )</t>
  </si>
  <si>
    <t>Углеводы   ( г )</t>
  </si>
  <si>
    <t>Калории</t>
  </si>
  <si>
    <t xml:space="preserve">   Минеральные вещества  ( мг )</t>
  </si>
  <si>
    <t>Витамины  ( мг )</t>
  </si>
  <si>
    <t>Са</t>
  </si>
  <si>
    <t>Mg</t>
  </si>
  <si>
    <t>P</t>
  </si>
  <si>
    <t>Fe</t>
  </si>
  <si>
    <t>А</t>
  </si>
  <si>
    <t>В1</t>
  </si>
  <si>
    <t>РР</t>
  </si>
  <si>
    <t>С</t>
  </si>
  <si>
    <t>1.</t>
  </si>
  <si>
    <t>2.</t>
  </si>
  <si>
    <t>3.</t>
  </si>
  <si>
    <t>4.</t>
  </si>
  <si>
    <t>5.</t>
  </si>
  <si>
    <t>Всего</t>
  </si>
  <si>
    <t>ОБЕД</t>
  </si>
  <si>
    <t>6.</t>
  </si>
  <si>
    <t>Хлеб ржаной</t>
  </si>
  <si>
    <t>7.</t>
  </si>
  <si>
    <t xml:space="preserve">Хлеб пшеничный </t>
  </si>
  <si>
    <t>8.</t>
  </si>
  <si>
    <t>Снежок</t>
  </si>
  <si>
    <t>ИТОГО:</t>
  </si>
  <si>
    <t>Сырники из творога с  молоком сгущенным</t>
  </si>
  <si>
    <t>200/20</t>
  </si>
  <si>
    <t>Чай с сахаром</t>
  </si>
  <si>
    <t xml:space="preserve">Фрукт свежий, сезонный  </t>
  </si>
  <si>
    <t>А, мкг</t>
  </si>
  <si>
    <t>В</t>
  </si>
  <si>
    <t>Салат из свеклы отварной</t>
  </si>
  <si>
    <t>Суп картофельный с макаронными изделиями ( вермишель )</t>
  </si>
  <si>
    <t>Рагу из курицы</t>
  </si>
  <si>
    <t>100/180</t>
  </si>
  <si>
    <t xml:space="preserve"> Компот из чернослив</t>
  </si>
  <si>
    <t>День 3 (старше 12 лет)</t>
  </si>
  <si>
    <t>130/20</t>
  </si>
  <si>
    <t>90/150</t>
  </si>
  <si>
    <t>День 3 (7-11 лет)</t>
  </si>
  <si>
    <t xml:space="preserve">Фрукт свежий, сезонный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</si>
</sst>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1" fillId="0" borderId="1" xfId="0" applyNumberFormat="1" applyFont="1" applyBorder="1"/>
    <xf numFmtId="2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2" fontId="1" fillId="0" borderId="1" xfId="0" applyNumberFormat="1" applyFont="1" applyBorder="1"/>
    <xf numFmtId="2" fontId="4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0" borderId="6" xfId="0" applyNumberFormat="1" applyFont="1" applyBorder="1" applyAlignment="1">
      <alignment horizontal="center" wrapText="1"/>
    </xf>
    <xf numFmtId="2" fontId="1" fillId="2" borderId="1" xfId="0" applyNumberFormat="1" applyFont="1" applyFill="1" applyBorder="1"/>
    <xf numFmtId="2" fontId="0" fillId="0" borderId="1" xfId="0" applyNumberFormat="1" applyBorder="1"/>
    <xf numFmtId="1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2" fontId="1" fillId="0" borderId="1" xfId="0" applyNumberFormat="1" applyFont="1" applyBorder="1"/>
    <xf numFmtId="0" fontId="1" fillId="2" borderId="6" xfId="0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1" xfId="0" applyNumberFormat="1" applyFont="1" applyFill="1" applyBorder="1"/>
    <xf numFmtId="2" fontId="1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tabSelected="1" topLeftCell="A25" workbookViewId="0">
      <selection activeCell="A28" sqref="A28:R45"/>
    </sheetView>
  </sheetViews>
  <sheetFormatPr defaultRowHeight="15" x14ac:dyDescent="0.25"/>
  <sheetData>
    <row r="1" spans="1:18" ht="15.75" x14ac:dyDescent="0.25">
      <c r="A1" s="49" t="s">
        <v>45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1"/>
    </row>
    <row r="2" spans="1:18" ht="15.75" x14ac:dyDescent="0.25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15" customHeight="1" x14ac:dyDescent="0.25">
      <c r="A3" s="47" t="s">
        <v>1</v>
      </c>
      <c r="B3" s="52" t="s">
        <v>2</v>
      </c>
      <c r="C3" s="47" t="s">
        <v>3</v>
      </c>
      <c r="D3" s="52" t="s">
        <v>4</v>
      </c>
      <c r="E3" s="52" t="s">
        <v>5</v>
      </c>
      <c r="F3" s="47" t="s">
        <v>6</v>
      </c>
      <c r="G3" s="47" t="s">
        <v>7</v>
      </c>
      <c r="H3" s="47" t="s">
        <v>8</v>
      </c>
      <c r="I3" s="52" t="s">
        <v>9</v>
      </c>
      <c r="J3" s="15"/>
      <c r="K3" s="13" t="s">
        <v>10</v>
      </c>
      <c r="L3" s="13"/>
      <c r="M3" s="13"/>
      <c r="N3" s="13"/>
      <c r="O3" s="54" t="s">
        <v>11</v>
      </c>
      <c r="P3" s="55"/>
      <c r="Q3" s="55"/>
      <c r="R3" s="56"/>
    </row>
    <row r="4" spans="1:18" x14ac:dyDescent="0.25">
      <c r="A4" s="48"/>
      <c r="B4" s="53"/>
      <c r="C4" s="48"/>
      <c r="D4" s="53"/>
      <c r="E4" s="53"/>
      <c r="F4" s="48"/>
      <c r="G4" s="48"/>
      <c r="H4" s="48"/>
      <c r="I4" s="53"/>
      <c r="J4" s="15"/>
      <c r="K4" s="36" t="s">
        <v>12</v>
      </c>
      <c r="L4" s="37" t="s">
        <v>13</v>
      </c>
      <c r="M4" s="37" t="s">
        <v>14</v>
      </c>
      <c r="N4" s="37" t="s">
        <v>15</v>
      </c>
      <c r="O4" s="37" t="s">
        <v>16</v>
      </c>
      <c r="P4" s="37" t="s">
        <v>17</v>
      </c>
      <c r="Q4" s="37" t="s">
        <v>18</v>
      </c>
      <c r="R4" s="37" t="s">
        <v>19</v>
      </c>
    </row>
    <row r="5" spans="1:18" ht="77.25" x14ac:dyDescent="0.25">
      <c r="A5" s="10">
        <v>219</v>
      </c>
      <c r="B5" s="10" t="s">
        <v>20</v>
      </c>
      <c r="C5" s="22" t="s">
        <v>34</v>
      </c>
      <c r="D5" s="19" t="s">
        <v>35</v>
      </c>
      <c r="E5" s="11">
        <v>97.06</v>
      </c>
      <c r="F5" s="11">
        <v>33.94</v>
      </c>
      <c r="G5" s="11">
        <v>28.19</v>
      </c>
      <c r="H5" s="11">
        <v>53.88</v>
      </c>
      <c r="I5" s="11">
        <v>606.57000000000005</v>
      </c>
      <c r="J5" s="24"/>
      <c r="K5" s="11">
        <v>442.2</v>
      </c>
      <c r="L5" s="11">
        <v>57.64</v>
      </c>
      <c r="M5" s="11">
        <v>493.05</v>
      </c>
      <c r="N5" s="11">
        <v>1.19</v>
      </c>
      <c r="O5" s="11">
        <v>115.97</v>
      </c>
      <c r="P5" s="11">
        <v>0.06</v>
      </c>
      <c r="Q5" s="11">
        <v>0.45</v>
      </c>
      <c r="R5" s="11">
        <v>1.04</v>
      </c>
    </row>
    <row r="6" spans="1:18" x14ac:dyDescent="0.25">
      <c r="A6" s="10">
        <v>376</v>
      </c>
      <c r="B6" s="10" t="s">
        <v>21</v>
      </c>
      <c r="C6" s="16" t="s">
        <v>36</v>
      </c>
      <c r="D6" s="10">
        <v>200</v>
      </c>
      <c r="E6" s="11">
        <v>1.88</v>
      </c>
      <c r="F6" s="11">
        <v>0.1</v>
      </c>
      <c r="G6" s="11">
        <v>0</v>
      </c>
      <c r="H6" s="11">
        <v>15</v>
      </c>
      <c r="I6" s="11">
        <v>60</v>
      </c>
      <c r="J6" s="24"/>
      <c r="K6" s="11">
        <v>5</v>
      </c>
      <c r="L6" s="11">
        <v>0</v>
      </c>
      <c r="M6" s="11">
        <v>0</v>
      </c>
      <c r="N6" s="11">
        <v>2</v>
      </c>
      <c r="O6" s="32">
        <v>0</v>
      </c>
      <c r="P6" s="32">
        <v>0</v>
      </c>
      <c r="Q6" s="32">
        <v>0</v>
      </c>
      <c r="R6" s="32">
        <v>0</v>
      </c>
    </row>
    <row r="7" spans="1:18" x14ac:dyDescent="0.25">
      <c r="A7" s="26"/>
      <c r="B7" s="19" t="s">
        <v>22</v>
      </c>
      <c r="C7" s="18" t="s">
        <v>37</v>
      </c>
      <c r="D7" s="19">
        <v>165</v>
      </c>
      <c r="E7" s="20">
        <v>47.85</v>
      </c>
      <c r="F7" s="28">
        <v>1.22</v>
      </c>
      <c r="G7" s="27">
        <v>0.63</v>
      </c>
      <c r="H7" s="28">
        <v>12.8</v>
      </c>
      <c r="I7" s="20">
        <v>74.3</v>
      </c>
      <c r="J7" s="30"/>
      <c r="K7" s="20">
        <v>63.2</v>
      </c>
      <c r="L7" s="20">
        <v>39.5</v>
      </c>
      <c r="M7" s="20">
        <v>53.72</v>
      </c>
      <c r="N7" s="20">
        <v>1.26</v>
      </c>
      <c r="O7" s="20">
        <v>23.7</v>
      </c>
      <c r="P7" s="20">
        <v>3.2000000000000001E-2</v>
      </c>
      <c r="Q7" s="20">
        <v>0</v>
      </c>
      <c r="R7" s="20">
        <v>284.39999999999998</v>
      </c>
    </row>
    <row r="8" spans="1:18" x14ac:dyDescent="0.25">
      <c r="A8" s="40" t="s">
        <v>25</v>
      </c>
      <c r="B8" s="41"/>
      <c r="C8" s="42"/>
      <c r="D8" s="21">
        <v>585</v>
      </c>
      <c r="E8" s="14">
        <f t="shared" ref="E8:R8" si="0">SUM(E5:E7)</f>
        <v>146.79</v>
      </c>
      <c r="F8" s="14">
        <f t="shared" si="0"/>
        <v>35.26</v>
      </c>
      <c r="G8" s="14">
        <f t="shared" si="0"/>
        <v>28.82</v>
      </c>
      <c r="H8" s="14">
        <f t="shared" si="0"/>
        <v>81.679999999999993</v>
      </c>
      <c r="I8" s="14">
        <f t="shared" si="0"/>
        <v>740.87</v>
      </c>
      <c r="J8" s="14">
        <f t="shared" si="0"/>
        <v>0</v>
      </c>
      <c r="K8" s="14">
        <f t="shared" si="0"/>
        <v>510.4</v>
      </c>
      <c r="L8" s="14">
        <f t="shared" si="0"/>
        <v>97.14</v>
      </c>
      <c r="M8" s="14">
        <f t="shared" si="0"/>
        <v>546.77</v>
      </c>
      <c r="N8" s="14">
        <f t="shared" si="0"/>
        <v>4.45</v>
      </c>
      <c r="O8" s="14">
        <f t="shared" si="0"/>
        <v>139.66999999999999</v>
      </c>
      <c r="P8" s="14">
        <f t="shared" si="0"/>
        <v>9.1999999999999998E-2</v>
      </c>
      <c r="Q8" s="14">
        <f t="shared" si="0"/>
        <v>0.45</v>
      </c>
      <c r="R8" s="14">
        <f t="shared" si="0"/>
        <v>285.44</v>
      </c>
    </row>
    <row r="9" spans="1:18" ht="15.75" x14ac:dyDescent="0.25">
      <c r="A9" s="43" t="s">
        <v>26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4"/>
    </row>
    <row r="10" spans="1:18" ht="15" customHeight="1" x14ac:dyDescent="0.25">
      <c r="A10" s="45" t="s">
        <v>1</v>
      </c>
      <c r="B10" s="46" t="s">
        <v>2</v>
      </c>
      <c r="C10" s="45" t="s">
        <v>3</v>
      </c>
      <c r="D10" s="46" t="s">
        <v>4</v>
      </c>
      <c r="E10" s="46" t="s">
        <v>5</v>
      </c>
      <c r="F10" s="47" t="s">
        <v>6</v>
      </c>
      <c r="G10" s="47" t="s">
        <v>7</v>
      </c>
      <c r="H10" s="47" t="s">
        <v>8</v>
      </c>
      <c r="I10" s="46" t="s">
        <v>9</v>
      </c>
      <c r="J10" s="15"/>
      <c r="K10" s="13" t="s">
        <v>10</v>
      </c>
      <c r="L10" s="13"/>
      <c r="M10" s="13"/>
      <c r="N10" s="13"/>
      <c r="O10" s="46" t="s">
        <v>11</v>
      </c>
      <c r="P10" s="46"/>
      <c r="Q10" s="46"/>
      <c r="R10" s="46"/>
    </row>
    <row r="11" spans="1:18" x14ac:dyDescent="0.25">
      <c r="A11" s="45"/>
      <c r="B11" s="46"/>
      <c r="C11" s="45"/>
      <c r="D11" s="46"/>
      <c r="E11" s="46"/>
      <c r="F11" s="48"/>
      <c r="G11" s="48"/>
      <c r="H11" s="48"/>
      <c r="I11" s="46"/>
      <c r="J11" s="15"/>
      <c r="K11" s="36" t="s">
        <v>12</v>
      </c>
      <c r="L11" s="37" t="s">
        <v>13</v>
      </c>
      <c r="M11" s="37" t="s">
        <v>14</v>
      </c>
      <c r="N11" s="37" t="s">
        <v>15</v>
      </c>
      <c r="O11" s="37" t="s">
        <v>38</v>
      </c>
      <c r="P11" s="37" t="s">
        <v>39</v>
      </c>
      <c r="Q11" s="37" t="s">
        <v>18</v>
      </c>
      <c r="R11" s="37" t="s">
        <v>19</v>
      </c>
    </row>
    <row r="12" spans="1:18" ht="15" customHeight="1" x14ac:dyDescent="0.25">
      <c r="A12" s="17">
        <v>52</v>
      </c>
      <c r="B12" s="10" t="s">
        <v>20</v>
      </c>
      <c r="C12" s="12" t="s">
        <v>40</v>
      </c>
      <c r="D12" s="10">
        <v>100</v>
      </c>
      <c r="E12" s="11">
        <v>8.3699999999999992</v>
      </c>
      <c r="F12" s="29">
        <v>1.7</v>
      </c>
      <c r="G12" s="29">
        <v>6</v>
      </c>
      <c r="H12" s="29">
        <v>11</v>
      </c>
      <c r="I12" s="11">
        <v>104</v>
      </c>
      <c r="J12" s="11"/>
      <c r="K12" s="11">
        <v>35.200000000000003</v>
      </c>
      <c r="L12" s="11">
        <v>20.8</v>
      </c>
      <c r="M12" s="11">
        <v>41</v>
      </c>
      <c r="N12" s="11">
        <v>1.3</v>
      </c>
      <c r="O12" s="11">
        <v>0</v>
      </c>
      <c r="P12" s="11">
        <v>0</v>
      </c>
      <c r="Q12" s="11">
        <v>0.2</v>
      </c>
      <c r="R12" s="11">
        <v>9.5</v>
      </c>
    </row>
    <row r="13" spans="1:18" ht="115.5" x14ac:dyDescent="0.25">
      <c r="A13" s="33">
        <v>103</v>
      </c>
      <c r="B13" s="33" t="s">
        <v>21</v>
      </c>
      <c r="C13" s="34" t="s">
        <v>41</v>
      </c>
      <c r="D13" s="23">
        <v>250</v>
      </c>
      <c r="E13" s="25">
        <v>8.08</v>
      </c>
      <c r="F13" s="25">
        <f>2.15*250/200</f>
        <v>2.6875</v>
      </c>
      <c r="G13" s="25">
        <f>2.27*250/200</f>
        <v>2.8374999999999999</v>
      </c>
      <c r="H13" s="25">
        <f>13.96*250/200</f>
        <v>17.45</v>
      </c>
      <c r="I13" s="25">
        <f>94.6*250/200</f>
        <v>118.25</v>
      </c>
      <c r="J13" s="35"/>
      <c r="K13" s="25">
        <f>23.36*250/200</f>
        <v>29.2</v>
      </c>
      <c r="L13" s="25">
        <v>21.82</v>
      </c>
      <c r="M13" s="25">
        <f>54.06*250/200</f>
        <v>67.575000000000003</v>
      </c>
      <c r="N13" s="25">
        <f>0.9*250/200</f>
        <v>1.125</v>
      </c>
      <c r="O13" s="25">
        <v>0</v>
      </c>
      <c r="P13" s="25">
        <f>0.09*250/200</f>
        <v>0.1125</v>
      </c>
      <c r="Q13" s="25">
        <f>0.946*250/200</f>
        <v>1.1825000000000001</v>
      </c>
      <c r="R13" s="25">
        <f>6.6*250/200</f>
        <v>8.25</v>
      </c>
    </row>
    <row r="14" spans="1:18" ht="26.25" x14ac:dyDescent="0.25">
      <c r="A14" s="10">
        <v>289</v>
      </c>
      <c r="B14" s="10" t="s">
        <v>22</v>
      </c>
      <c r="C14" s="12" t="s">
        <v>42</v>
      </c>
      <c r="D14" s="10" t="s">
        <v>43</v>
      </c>
      <c r="E14" s="11">
        <v>67.45</v>
      </c>
      <c r="F14" s="11">
        <v>22.6</v>
      </c>
      <c r="G14" s="11">
        <v>28.6</v>
      </c>
      <c r="H14" s="11">
        <v>29.4</v>
      </c>
      <c r="I14" s="11">
        <v>465.6</v>
      </c>
      <c r="J14" s="11"/>
      <c r="K14" s="11">
        <v>58.9</v>
      </c>
      <c r="L14" s="11">
        <v>62.2</v>
      </c>
      <c r="M14" s="11">
        <v>173.1</v>
      </c>
      <c r="N14" s="11">
        <v>3</v>
      </c>
      <c r="O14" s="11">
        <v>0</v>
      </c>
      <c r="P14" s="11">
        <v>0.3</v>
      </c>
      <c r="Q14" s="11">
        <v>6.7</v>
      </c>
      <c r="R14" s="11">
        <v>18.100000000000001</v>
      </c>
    </row>
    <row r="15" spans="1:18" x14ac:dyDescent="0.25">
      <c r="A15" s="10">
        <v>348</v>
      </c>
      <c r="B15" s="10" t="s">
        <v>23</v>
      </c>
      <c r="C15" s="16" t="s">
        <v>44</v>
      </c>
      <c r="D15" s="10">
        <v>200</v>
      </c>
      <c r="E15" s="10">
        <v>10.97</v>
      </c>
      <c r="F15" s="11">
        <v>0.6</v>
      </c>
      <c r="G15" s="11">
        <v>0</v>
      </c>
      <c r="H15" s="11">
        <v>37</v>
      </c>
      <c r="I15" s="11">
        <v>150.4</v>
      </c>
      <c r="J15" s="31"/>
      <c r="K15" s="11">
        <v>11.2</v>
      </c>
      <c r="L15" s="11">
        <v>0</v>
      </c>
      <c r="M15" s="11">
        <v>0</v>
      </c>
      <c r="N15" s="11">
        <v>0.5</v>
      </c>
      <c r="O15" s="11">
        <v>0</v>
      </c>
      <c r="P15" s="11">
        <v>0</v>
      </c>
      <c r="Q15" s="11">
        <v>0</v>
      </c>
      <c r="R15" s="11">
        <v>0.4</v>
      </c>
    </row>
    <row r="16" spans="1:18" x14ac:dyDescent="0.25">
      <c r="A16" s="10"/>
      <c r="B16" s="10" t="s">
        <v>24</v>
      </c>
      <c r="C16" s="16" t="s">
        <v>28</v>
      </c>
      <c r="D16" s="19">
        <v>40</v>
      </c>
      <c r="E16" s="11">
        <v>2.93</v>
      </c>
      <c r="F16" s="11">
        <v>2.2400000000000002</v>
      </c>
      <c r="G16" s="11">
        <v>0.44000000000000006</v>
      </c>
      <c r="H16" s="11">
        <v>19.759999999999998</v>
      </c>
      <c r="I16" s="11">
        <v>91.960000000000008</v>
      </c>
      <c r="J16" s="31"/>
      <c r="K16" s="11">
        <v>9.1999999999999993</v>
      </c>
      <c r="L16" s="11">
        <v>10</v>
      </c>
      <c r="M16" s="11">
        <v>42.4</v>
      </c>
      <c r="N16" s="11">
        <v>1.24</v>
      </c>
      <c r="O16" s="11">
        <v>0</v>
      </c>
      <c r="P16" s="11">
        <v>0.04</v>
      </c>
      <c r="Q16" s="11">
        <v>0</v>
      </c>
      <c r="R16" s="11">
        <v>0</v>
      </c>
    </row>
    <row r="17" spans="1:18" x14ac:dyDescent="0.25">
      <c r="A17" s="10"/>
      <c r="B17" s="10" t="s">
        <v>27</v>
      </c>
      <c r="C17" s="18" t="s">
        <v>30</v>
      </c>
      <c r="D17" s="19">
        <v>70</v>
      </c>
      <c r="E17" s="20">
        <v>5.13</v>
      </c>
      <c r="F17" s="11">
        <v>5.53</v>
      </c>
      <c r="G17" s="11">
        <v>0.7</v>
      </c>
      <c r="H17" s="11">
        <v>33.81</v>
      </c>
      <c r="I17" s="11">
        <v>163.66</v>
      </c>
      <c r="J17" s="24"/>
      <c r="K17" s="11">
        <v>16.100000000000001</v>
      </c>
      <c r="L17" s="11">
        <v>23.1</v>
      </c>
      <c r="M17" s="11">
        <v>60.9</v>
      </c>
      <c r="N17" s="11">
        <v>0.77</v>
      </c>
      <c r="O17" s="11">
        <v>0</v>
      </c>
      <c r="P17" s="11">
        <v>7.0000000000000007E-2</v>
      </c>
      <c r="Q17" s="11">
        <v>0</v>
      </c>
      <c r="R17" s="11">
        <v>0</v>
      </c>
    </row>
    <row r="18" spans="1:18" x14ac:dyDescent="0.25">
      <c r="A18" s="38" t="s">
        <v>25</v>
      </c>
      <c r="B18" s="38"/>
      <c r="C18" s="38"/>
      <c r="D18" s="37">
        <v>940</v>
      </c>
      <c r="E18" s="37">
        <f t="shared" ref="E18:R18" si="1">SUM(E12:E17)</f>
        <v>102.93</v>
      </c>
      <c r="F18" s="14">
        <f t="shared" si="1"/>
        <v>35.357500000000002</v>
      </c>
      <c r="G18" s="14">
        <f t="shared" si="1"/>
        <v>38.577500000000001</v>
      </c>
      <c r="H18" s="14">
        <f t="shared" si="1"/>
        <v>148.41999999999999</v>
      </c>
      <c r="I18" s="14">
        <f t="shared" si="1"/>
        <v>1093.8700000000001</v>
      </c>
      <c r="J18" s="14">
        <f t="shared" si="1"/>
        <v>0</v>
      </c>
      <c r="K18" s="14">
        <f t="shared" si="1"/>
        <v>159.79999999999998</v>
      </c>
      <c r="L18" s="14">
        <f t="shared" si="1"/>
        <v>137.92000000000002</v>
      </c>
      <c r="M18" s="14">
        <f t="shared" si="1"/>
        <v>384.97499999999997</v>
      </c>
      <c r="N18" s="14">
        <f t="shared" si="1"/>
        <v>7.9350000000000005</v>
      </c>
      <c r="O18" s="14">
        <f t="shared" si="1"/>
        <v>0</v>
      </c>
      <c r="P18" s="14">
        <f t="shared" si="1"/>
        <v>0.52249999999999996</v>
      </c>
      <c r="Q18" s="14">
        <f t="shared" si="1"/>
        <v>8.0824999999999996</v>
      </c>
      <c r="R18" s="14">
        <f t="shared" si="1"/>
        <v>36.25</v>
      </c>
    </row>
    <row r="19" spans="1:18" x14ac:dyDescent="0.25">
      <c r="A19" s="39" t="s">
        <v>33</v>
      </c>
      <c r="B19" s="39"/>
      <c r="C19" s="39"/>
      <c r="D19" s="39"/>
      <c r="E19" s="14">
        <f t="shared" ref="E19:R19" si="2">E8+E18</f>
        <v>249.72</v>
      </c>
      <c r="F19" s="14">
        <f t="shared" si="2"/>
        <v>70.617500000000007</v>
      </c>
      <c r="G19" s="14">
        <f t="shared" si="2"/>
        <v>67.397500000000008</v>
      </c>
      <c r="H19" s="14">
        <f t="shared" si="2"/>
        <v>230.09999999999997</v>
      </c>
      <c r="I19" s="14">
        <f t="shared" si="2"/>
        <v>1834.7400000000002</v>
      </c>
      <c r="J19" s="14">
        <f t="shared" si="2"/>
        <v>0</v>
      </c>
      <c r="K19" s="14">
        <f t="shared" si="2"/>
        <v>670.19999999999993</v>
      </c>
      <c r="L19" s="14">
        <f t="shared" si="2"/>
        <v>235.06</v>
      </c>
      <c r="M19" s="14">
        <f t="shared" si="2"/>
        <v>931.74499999999989</v>
      </c>
      <c r="N19" s="14">
        <f t="shared" si="2"/>
        <v>12.385000000000002</v>
      </c>
      <c r="O19" s="14">
        <f t="shared" si="2"/>
        <v>139.66999999999999</v>
      </c>
      <c r="P19" s="14">
        <f t="shared" si="2"/>
        <v>0.61449999999999994</v>
      </c>
      <c r="Q19" s="14">
        <f t="shared" si="2"/>
        <v>8.5324999999999989</v>
      </c>
      <c r="R19" s="14">
        <f t="shared" si="2"/>
        <v>321.69</v>
      </c>
    </row>
    <row r="20" spans="1:18" x14ac:dyDescent="0.25">
      <c r="A20" s="1"/>
      <c r="B20" s="1" t="s">
        <v>29</v>
      </c>
      <c r="C20" s="4" t="s">
        <v>30</v>
      </c>
      <c r="D20" s="5">
        <v>70</v>
      </c>
      <c r="E20" s="6">
        <v>5.13</v>
      </c>
      <c r="F20" s="2">
        <v>5.53</v>
      </c>
      <c r="G20" s="2">
        <v>0.7</v>
      </c>
      <c r="H20" s="2">
        <v>33.81</v>
      </c>
      <c r="I20" s="2">
        <v>163.66</v>
      </c>
      <c r="J20" s="8"/>
      <c r="K20" s="2">
        <v>16.100000000000001</v>
      </c>
      <c r="L20" s="2">
        <v>23.1</v>
      </c>
      <c r="M20" s="2">
        <v>60.9</v>
      </c>
      <c r="N20" s="2">
        <v>0.77</v>
      </c>
      <c r="O20" s="2">
        <v>0</v>
      </c>
      <c r="P20" s="2">
        <v>7.0000000000000007E-2</v>
      </c>
      <c r="Q20" s="2">
        <v>0</v>
      </c>
      <c r="R20" s="2">
        <v>0</v>
      </c>
    </row>
    <row r="21" spans="1:18" x14ac:dyDescent="0.25">
      <c r="A21" s="1">
        <v>386</v>
      </c>
      <c r="B21" s="1" t="s">
        <v>31</v>
      </c>
      <c r="C21" s="4" t="s">
        <v>32</v>
      </c>
      <c r="D21" s="1">
        <v>100</v>
      </c>
      <c r="E21" s="2">
        <v>11.33</v>
      </c>
      <c r="F21" s="2">
        <v>2.7</v>
      </c>
      <c r="G21" s="2">
        <v>2.5</v>
      </c>
      <c r="H21" s="2">
        <v>10.8</v>
      </c>
      <c r="I21" s="2">
        <v>79</v>
      </c>
      <c r="J21" s="8"/>
      <c r="K21" s="2">
        <v>121</v>
      </c>
      <c r="L21" s="2">
        <v>15</v>
      </c>
      <c r="M21" s="2">
        <v>94</v>
      </c>
      <c r="N21" s="2">
        <v>0.1</v>
      </c>
      <c r="O21" s="2">
        <v>20</v>
      </c>
      <c r="P21" s="2">
        <v>4.4999999999999998E-2</v>
      </c>
      <c r="Q21" s="2">
        <v>0.1</v>
      </c>
      <c r="R21" s="2">
        <v>0.9</v>
      </c>
    </row>
    <row r="22" spans="1:18" x14ac:dyDescent="0.25">
      <c r="A22" s="38" t="s">
        <v>25</v>
      </c>
      <c r="B22" s="38"/>
      <c r="C22" s="38"/>
      <c r="D22" s="7">
        <v>1045</v>
      </c>
      <c r="E22" s="7">
        <v>110.48</v>
      </c>
      <c r="F22" s="9">
        <v>32.660000000000004</v>
      </c>
      <c r="G22" s="9">
        <v>34.630000000000003</v>
      </c>
      <c r="H22" s="9">
        <v>148.05000000000001</v>
      </c>
      <c r="I22" s="9">
        <v>1035.79</v>
      </c>
      <c r="J22" s="9">
        <v>0</v>
      </c>
      <c r="K22" s="9">
        <v>563.67000000000007</v>
      </c>
      <c r="L22" s="9">
        <v>197.14</v>
      </c>
      <c r="M22" s="9">
        <v>690.11999999999989</v>
      </c>
      <c r="N22" s="9">
        <v>15.83</v>
      </c>
      <c r="O22" s="9">
        <v>21</v>
      </c>
      <c r="P22" s="9">
        <v>56.845000000000006</v>
      </c>
      <c r="Q22" s="9">
        <v>5.8</v>
      </c>
      <c r="R22" s="9">
        <v>31.599999999999998</v>
      </c>
    </row>
    <row r="23" spans="1:18" x14ac:dyDescent="0.25">
      <c r="A23" s="39" t="s">
        <v>33</v>
      </c>
      <c r="B23" s="39"/>
      <c r="C23" s="39"/>
      <c r="D23" s="39"/>
      <c r="E23" s="3">
        <v>174.22</v>
      </c>
      <c r="F23" s="3">
        <v>48.86</v>
      </c>
      <c r="G23" s="3">
        <v>57.93</v>
      </c>
      <c r="H23" s="3">
        <v>243.55</v>
      </c>
      <c r="I23" s="3">
        <v>1692.19</v>
      </c>
      <c r="J23" s="8"/>
      <c r="K23" s="3">
        <v>875.17000000000007</v>
      </c>
      <c r="L23" s="3">
        <v>258.74</v>
      </c>
      <c r="M23" s="3">
        <v>990.81999999999994</v>
      </c>
      <c r="N23" s="3">
        <v>17.829999999999998</v>
      </c>
      <c r="O23" s="3">
        <v>192.875</v>
      </c>
      <c r="P23" s="3">
        <v>61.800000000000004</v>
      </c>
      <c r="Q23" s="3">
        <v>6.4799999999999995</v>
      </c>
      <c r="R23" s="3">
        <v>34.074999999999996</v>
      </c>
    </row>
    <row r="27" spans="1:18" ht="15.75" x14ac:dyDescent="0.25">
      <c r="A27" s="49" t="s">
        <v>48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1"/>
    </row>
    <row r="28" spans="1:18" ht="15.75" x14ac:dyDescent="0.25">
      <c r="A28" s="43" t="s">
        <v>0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</row>
    <row r="29" spans="1:18" ht="15" customHeight="1" x14ac:dyDescent="0.25">
      <c r="A29" s="47" t="s">
        <v>1</v>
      </c>
      <c r="B29" s="52" t="s">
        <v>2</v>
      </c>
      <c r="C29" s="47" t="s">
        <v>3</v>
      </c>
      <c r="D29" s="52" t="s">
        <v>4</v>
      </c>
      <c r="E29" s="52" t="s">
        <v>5</v>
      </c>
      <c r="F29" s="47" t="s">
        <v>6</v>
      </c>
      <c r="G29" s="47" t="s">
        <v>7</v>
      </c>
      <c r="H29" s="47" t="s">
        <v>8</v>
      </c>
      <c r="I29" s="52" t="s">
        <v>9</v>
      </c>
      <c r="J29" s="62"/>
      <c r="K29" s="60" t="s">
        <v>10</v>
      </c>
      <c r="L29" s="60"/>
      <c r="M29" s="60"/>
      <c r="N29" s="60"/>
      <c r="O29" s="54" t="s">
        <v>11</v>
      </c>
      <c r="P29" s="55"/>
      <c r="Q29" s="55"/>
      <c r="R29" s="56"/>
    </row>
    <row r="30" spans="1:18" x14ac:dyDescent="0.25">
      <c r="A30" s="48"/>
      <c r="B30" s="53"/>
      <c r="C30" s="48"/>
      <c r="D30" s="53"/>
      <c r="E30" s="53"/>
      <c r="F30" s="48"/>
      <c r="G30" s="48"/>
      <c r="H30" s="48"/>
      <c r="I30" s="53"/>
      <c r="J30" s="62"/>
      <c r="K30" s="67" t="s">
        <v>12</v>
      </c>
      <c r="L30" s="64" t="s">
        <v>13</v>
      </c>
      <c r="M30" s="64" t="s">
        <v>14</v>
      </c>
      <c r="N30" s="64" t="s">
        <v>15</v>
      </c>
      <c r="O30" s="64" t="s">
        <v>16</v>
      </c>
      <c r="P30" s="64" t="s">
        <v>17</v>
      </c>
      <c r="Q30" s="64" t="s">
        <v>18</v>
      </c>
      <c r="R30" s="64" t="s">
        <v>19</v>
      </c>
    </row>
    <row r="31" spans="1:18" ht="77.25" x14ac:dyDescent="0.25">
      <c r="A31" s="57">
        <v>219</v>
      </c>
      <c r="B31" s="57" t="s">
        <v>20</v>
      </c>
      <c r="C31" s="73" t="s">
        <v>34</v>
      </c>
      <c r="D31" s="69" t="s">
        <v>46</v>
      </c>
      <c r="E31" s="58">
        <v>65.89</v>
      </c>
      <c r="F31" s="58">
        <v>23.142857142857142</v>
      </c>
      <c r="G31" s="58">
        <v>19.221428571428572</v>
      </c>
      <c r="H31" s="58">
        <v>36.728571428571428</v>
      </c>
      <c r="I31" s="58">
        <v>413.57142857142856</v>
      </c>
      <c r="J31" s="65"/>
      <c r="K31" s="58">
        <v>301.5</v>
      </c>
      <c r="L31" s="58">
        <v>39.299999999999997</v>
      </c>
      <c r="M31" s="58">
        <v>336.17142857142858</v>
      </c>
      <c r="N31" s="58">
        <v>0.81428571428571428</v>
      </c>
      <c r="O31" s="58">
        <v>79.071428571428569</v>
      </c>
      <c r="P31" s="58">
        <v>4.2000000000000003E-2</v>
      </c>
      <c r="Q31" s="58">
        <v>0.31</v>
      </c>
      <c r="R31" s="58">
        <v>0.70714285714285718</v>
      </c>
    </row>
    <row r="32" spans="1:18" x14ac:dyDescent="0.25">
      <c r="A32" s="57">
        <v>376</v>
      </c>
      <c r="B32" s="57" t="s">
        <v>21</v>
      </c>
      <c r="C32" s="65" t="s">
        <v>36</v>
      </c>
      <c r="D32" s="57">
        <v>200</v>
      </c>
      <c r="E32" s="58">
        <v>1.88</v>
      </c>
      <c r="F32" s="58">
        <v>0.1</v>
      </c>
      <c r="G32" s="57">
        <v>0</v>
      </c>
      <c r="H32" s="58">
        <v>15</v>
      </c>
      <c r="I32" s="58">
        <v>60</v>
      </c>
      <c r="J32" s="65"/>
      <c r="K32" s="58">
        <v>5</v>
      </c>
      <c r="L32" s="63">
        <v>0</v>
      </c>
      <c r="M32" s="63">
        <v>0</v>
      </c>
      <c r="N32" s="58">
        <v>2</v>
      </c>
      <c r="O32" s="63">
        <v>0</v>
      </c>
      <c r="P32" s="63">
        <v>0</v>
      </c>
      <c r="Q32" s="58">
        <v>0</v>
      </c>
      <c r="R32" s="63">
        <v>0</v>
      </c>
    </row>
    <row r="33" spans="1:18" x14ac:dyDescent="0.25">
      <c r="A33" s="77"/>
      <c r="B33" s="79" t="s">
        <v>22</v>
      </c>
      <c r="C33" s="68" t="s">
        <v>49</v>
      </c>
      <c r="D33" s="69">
        <v>165</v>
      </c>
      <c r="E33" s="71">
        <v>47.85</v>
      </c>
      <c r="F33" s="80">
        <v>1.22</v>
      </c>
      <c r="G33" s="79">
        <v>0.63</v>
      </c>
      <c r="H33" s="80">
        <v>12.8</v>
      </c>
      <c r="I33" s="71">
        <v>74.3</v>
      </c>
      <c r="J33" s="81"/>
      <c r="K33" s="71">
        <v>63.2</v>
      </c>
      <c r="L33" s="71">
        <v>39.5</v>
      </c>
      <c r="M33" s="71">
        <v>53.72</v>
      </c>
      <c r="N33" s="71">
        <v>1.26</v>
      </c>
      <c r="O33" s="71">
        <v>23.7</v>
      </c>
      <c r="P33" s="71">
        <v>3.2000000000000001E-2</v>
      </c>
      <c r="Q33" s="71">
        <v>0</v>
      </c>
      <c r="R33" s="71">
        <v>284.39999999999998</v>
      </c>
    </row>
    <row r="34" spans="1:18" x14ac:dyDescent="0.25">
      <c r="A34" s="40" t="s">
        <v>25</v>
      </c>
      <c r="B34" s="41"/>
      <c r="C34" s="42"/>
      <c r="D34" s="72">
        <v>515</v>
      </c>
      <c r="E34" s="61">
        <v>115.62</v>
      </c>
      <c r="F34" s="61">
        <v>24.462857142857143</v>
      </c>
      <c r="G34" s="61">
        <v>19.851428571428571</v>
      </c>
      <c r="H34" s="61">
        <v>64.528571428571425</v>
      </c>
      <c r="I34" s="61">
        <v>547.87142857142851</v>
      </c>
      <c r="J34" s="61">
        <v>0</v>
      </c>
      <c r="K34" s="61">
        <v>369.7</v>
      </c>
      <c r="L34" s="61">
        <v>78.8</v>
      </c>
      <c r="M34" s="61">
        <v>389.89142857142861</v>
      </c>
      <c r="N34" s="61">
        <v>4.0742857142857138</v>
      </c>
      <c r="O34" s="61">
        <v>102.77142857142857</v>
      </c>
      <c r="P34" s="61">
        <v>7.400000000000001E-2</v>
      </c>
      <c r="Q34" s="61">
        <v>0.31</v>
      </c>
      <c r="R34" s="61">
        <v>285.10714285714283</v>
      </c>
    </row>
    <row r="35" spans="1:18" ht="15.75" x14ac:dyDescent="0.25">
      <c r="A35" s="43" t="s">
        <v>26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4"/>
    </row>
    <row r="36" spans="1:18" ht="15" customHeight="1" x14ac:dyDescent="0.25">
      <c r="A36" s="45" t="s">
        <v>1</v>
      </c>
      <c r="B36" s="46" t="s">
        <v>2</v>
      </c>
      <c r="C36" s="45" t="s">
        <v>3</v>
      </c>
      <c r="D36" s="46" t="s">
        <v>4</v>
      </c>
      <c r="E36" s="46" t="s">
        <v>5</v>
      </c>
      <c r="F36" s="47" t="s">
        <v>6</v>
      </c>
      <c r="G36" s="47" t="s">
        <v>7</v>
      </c>
      <c r="H36" s="47" t="s">
        <v>8</v>
      </c>
      <c r="I36" s="46" t="s">
        <v>9</v>
      </c>
      <c r="J36" s="62"/>
      <c r="K36" s="60" t="s">
        <v>10</v>
      </c>
      <c r="L36" s="60"/>
      <c r="M36" s="60"/>
      <c r="N36" s="60"/>
      <c r="O36" s="46" t="s">
        <v>11</v>
      </c>
      <c r="P36" s="46"/>
      <c r="Q36" s="46"/>
      <c r="R36" s="46"/>
    </row>
    <row r="37" spans="1:18" x14ac:dyDescent="0.25">
      <c r="A37" s="45"/>
      <c r="B37" s="46"/>
      <c r="C37" s="45"/>
      <c r="D37" s="46"/>
      <c r="E37" s="46"/>
      <c r="F37" s="48"/>
      <c r="G37" s="48"/>
      <c r="H37" s="48"/>
      <c r="I37" s="46"/>
      <c r="J37" s="62"/>
      <c r="K37" s="67" t="s">
        <v>12</v>
      </c>
      <c r="L37" s="64" t="s">
        <v>13</v>
      </c>
      <c r="M37" s="64" t="s">
        <v>14</v>
      </c>
      <c r="N37" s="64" t="s">
        <v>15</v>
      </c>
      <c r="O37" s="64" t="s">
        <v>38</v>
      </c>
      <c r="P37" s="64" t="s">
        <v>39</v>
      </c>
      <c r="Q37" s="64" t="s">
        <v>18</v>
      </c>
      <c r="R37" s="64" t="s">
        <v>19</v>
      </c>
    </row>
    <row r="38" spans="1:18" ht="38.25" x14ac:dyDescent="0.25">
      <c r="A38" s="75">
        <v>52</v>
      </c>
      <c r="B38" s="70">
        <v>1</v>
      </c>
      <c r="C38" s="74" t="s">
        <v>40</v>
      </c>
      <c r="D38" s="70">
        <v>60</v>
      </c>
      <c r="E38" s="70">
        <v>5.0199999999999996</v>
      </c>
      <c r="F38" s="82">
        <v>1</v>
      </c>
      <c r="G38" s="82">
        <v>3.6</v>
      </c>
      <c r="H38" s="82">
        <v>6.6</v>
      </c>
      <c r="I38" s="76">
        <v>62.4</v>
      </c>
      <c r="J38" s="65"/>
      <c r="K38" s="76">
        <v>21.1</v>
      </c>
      <c r="L38" s="58">
        <v>12.5</v>
      </c>
      <c r="M38" s="58">
        <v>24.6</v>
      </c>
      <c r="N38" s="58">
        <v>0.8</v>
      </c>
      <c r="O38" s="63">
        <v>0</v>
      </c>
      <c r="P38" s="63">
        <v>0</v>
      </c>
      <c r="Q38" s="58">
        <v>0.1</v>
      </c>
      <c r="R38" s="58">
        <v>5.7</v>
      </c>
    </row>
    <row r="39" spans="1:18" ht="115.5" x14ac:dyDescent="0.25">
      <c r="A39" s="57">
        <v>103</v>
      </c>
      <c r="B39" s="57" t="s">
        <v>21</v>
      </c>
      <c r="C39" s="59" t="s">
        <v>41</v>
      </c>
      <c r="D39" s="57">
        <v>200</v>
      </c>
      <c r="E39" s="58">
        <v>6.46</v>
      </c>
      <c r="F39" s="58">
        <v>2.15</v>
      </c>
      <c r="G39" s="58">
        <v>2.27</v>
      </c>
      <c r="H39" s="58">
        <v>13.96</v>
      </c>
      <c r="I39" s="58">
        <v>94.6</v>
      </c>
      <c r="J39" s="78"/>
      <c r="K39" s="58">
        <v>23.36</v>
      </c>
      <c r="L39" s="58">
        <v>21.82</v>
      </c>
      <c r="M39" s="58">
        <v>54.06</v>
      </c>
      <c r="N39" s="58">
        <v>0.9</v>
      </c>
      <c r="O39" s="63">
        <v>0</v>
      </c>
      <c r="P39" s="58">
        <v>0.09</v>
      </c>
      <c r="Q39" s="58">
        <v>0.94599999999999995</v>
      </c>
      <c r="R39" s="58">
        <v>6.6</v>
      </c>
    </row>
    <row r="40" spans="1:18" ht="26.25" x14ac:dyDescent="0.25">
      <c r="A40" s="57">
        <v>289</v>
      </c>
      <c r="B40" s="57" t="s">
        <v>22</v>
      </c>
      <c r="C40" s="59" t="s">
        <v>42</v>
      </c>
      <c r="D40" s="57" t="s">
        <v>47</v>
      </c>
      <c r="E40" s="58">
        <v>59.81</v>
      </c>
      <c r="F40" s="58">
        <v>19.3</v>
      </c>
      <c r="G40" s="58">
        <v>24.5</v>
      </c>
      <c r="H40" s="58">
        <v>25.2</v>
      </c>
      <c r="I40" s="58">
        <v>399.1</v>
      </c>
      <c r="J40" s="78"/>
      <c r="K40" s="58">
        <v>50.5</v>
      </c>
      <c r="L40" s="58">
        <v>53.3</v>
      </c>
      <c r="M40" s="58">
        <v>148.4</v>
      </c>
      <c r="N40" s="58">
        <v>2.6</v>
      </c>
      <c r="O40" s="63">
        <v>0</v>
      </c>
      <c r="P40" s="58">
        <v>0.3</v>
      </c>
      <c r="Q40" s="58">
        <v>5.8</v>
      </c>
      <c r="R40" s="58">
        <v>15.5</v>
      </c>
    </row>
    <row r="41" spans="1:18" x14ac:dyDescent="0.25">
      <c r="A41" s="57">
        <v>348</v>
      </c>
      <c r="B41" s="57" t="s">
        <v>23</v>
      </c>
      <c r="C41" s="65" t="s">
        <v>44</v>
      </c>
      <c r="D41" s="57">
        <v>200</v>
      </c>
      <c r="E41" s="57">
        <v>10.97</v>
      </c>
      <c r="F41" s="58">
        <v>0.6</v>
      </c>
      <c r="G41" s="58">
        <v>0</v>
      </c>
      <c r="H41" s="58">
        <v>37</v>
      </c>
      <c r="I41" s="58">
        <v>150.4</v>
      </c>
      <c r="J41" s="66"/>
      <c r="K41" s="58">
        <v>11.2</v>
      </c>
      <c r="L41" s="63">
        <v>0</v>
      </c>
      <c r="M41" s="63">
        <v>0</v>
      </c>
      <c r="N41" s="58">
        <v>0.5</v>
      </c>
      <c r="O41" s="63">
        <v>0</v>
      </c>
      <c r="P41" s="58">
        <v>0</v>
      </c>
      <c r="Q41" s="63">
        <v>0</v>
      </c>
      <c r="R41" s="58">
        <v>0.4</v>
      </c>
    </row>
    <row r="42" spans="1:18" x14ac:dyDescent="0.25">
      <c r="A42" s="57"/>
      <c r="B42" s="57" t="s">
        <v>24</v>
      </c>
      <c r="C42" s="65" t="s">
        <v>28</v>
      </c>
      <c r="D42" s="57">
        <v>30</v>
      </c>
      <c r="E42" s="58">
        <v>2.2000000000000002</v>
      </c>
      <c r="F42" s="58">
        <v>1.68</v>
      </c>
      <c r="G42" s="58">
        <v>0.33</v>
      </c>
      <c r="H42" s="58">
        <v>14.82</v>
      </c>
      <c r="I42" s="58">
        <v>68.97</v>
      </c>
      <c r="J42" s="66"/>
      <c r="K42" s="58">
        <v>6.9</v>
      </c>
      <c r="L42" s="58">
        <v>7.5</v>
      </c>
      <c r="M42" s="58">
        <v>31.799999999999997</v>
      </c>
      <c r="N42" s="58">
        <v>0.92999999999999994</v>
      </c>
      <c r="O42" s="63">
        <v>0</v>
      </c>
      <c r="P42" s="58">
        <v>0.03</v>
      </c>
      <c r="Q42" s="63">
        <v>0</v>
      </c>
      <c r="R42" s="63">
        <v>0</v>
      </c>
    </row>
    <row r="43" spans="1:18" x14ac:dyDescent="0.25">
      <c r="A43" s="57"/>
      <c r="B43" s="57" t="s">
        <v>27</v>
      </c>
      <c r="C43" s="68" t="s">
        <v>30</v>
      </c>
      <c r="D43" s="57">
        <v>30</v>
      </c>
      <c r="E43" s="71">
        <v>2.2000000000000002</v>
      </c>
      <c r="F43" s="58">
        <v>2.37</v>
      </c>
      <c r="G43" s="58">
        <v>0.3</v>
      </c>
      <c r="H43" s="58">
        <v>14.49</v>
      </c>
      <c r="I43" s="58">
        <v>70.14</v>
      </c>
      <c r="J43" s="65"/>
      <c r="K43" s="58">
        <v>6.8999999999999995</v>
      </c>
      <c r="L43" s="58">
        <v>9.8999999999999986</v>
      </c>
      <c r="M43" s="58">
        <v>26.099999999999998</v>
      </c>
      <c r="N43" s="58">
        <v>0.33</v>
      </c>
      <c r="O43" s="63">
        <v>0</v>
      </c>
      <c r="P43" s="58">
        <v>0.03</v>
      </c>
      <c r="Q43" s="63">
        <v>0</v>
      </c>
      <c r="R43" s="63">
        <v>0</v>
      </c>
    </row>
    <row r="44" spans="1:18" x14ac:dyDescent="0.25">
      <c r="A44" s="38" t="s">
        <v>25</v>
      </c>
      <c r="B44" s="38"/>
      <c r="C44" s="38"/>
      <c r="D44" s="64">
        <v>760</v>
      </c>
      <c r="E44" s="61">
        <v>86.660000000000011</v>
      </c>
      <c r="F44" s="61">
        <v>27.1</v>
      </c>
      <c r="G44" s="61">
        <v>31</v>
      </c>
      <c r="H44" s="61">
        <v>112.07000000000001</v>
      </c>
      <c r="I44" s="61">
        <v>845.61</v>
      </c>
      <c r="J44" s="61">
        <v>0</v>
      </c>
      <c r="K44" s="61">
        <v>119.96000000000002</v>
      </c>
      <c r="L44" s="61">
        <v>105.02000000000001</v>
      </c>
      <c r="M44" s="61">
        <v>284.96000000000004</v>
      </c>
      <c r="N44" s="61">
        <v>6.0600000000000005</v>
      </c>
      <c r="O44" s="61">
        <v>0</v>
      </c>
      <c r="P44" s="61">
        <v>0.45000000000000007</v>
      </c>
      <c r="Q44" s="61">
        <v>6.8460000000000001</v>
      </c>
      <c r="R44" s="61">
        <v>28.2</v>
      </c>
    </row>
    <row r="45" spans="1:18" x14ac:dyDescent="0.25">
      <c r="A45" s="39" t="s">
        <v>33</v>
      </c>
      <c r="B45" s="39"/>
      <c r="C45" s="39"/>
      <c r="D45" s="39"/>
      <c r="E45" s="61">
        <v>202.28000000000003</v>
      </c>
      <c r="F45" s="61">
        <v>51.562857142857141</v>
      </c>
      <c r="G45" s="61">
        <v>50.851428571428571</v>
      </c>
      <c r="H45" s="61">
        <v>176.59857142857143</v>
      </c>
      <c r="I45" s="61">
        <v>1393.4814285714285</v>
      </c>
      <c r="J45" s="61">
        <v>0</v>
      </c>
      <c r="K45" s="61">
        <v>489.66</v>
      </c>
      <c r="L45" s="61">
        <v>183.82</v>
      </c>
      <c r="M45" s="61">
        <v>674.85142857142864</v>
      </c>
      <c r="N45" s="61">
        <v>10.134285714285713</v>
      </c>
      <c r="O45" s="61">
        <v>102.77142857142857</v>
      </c>
      <c r="P45" s="61">
        <v>0.52400000000000002</v>
      </c>
      <c r="Q45" s="61">
        <v>7.1559999999999997</v>
      </c>
      <c r="R45" s="61">
        <v>313.30714285714282</v>
      </c>
    </row>
  </sheetData>
  <mergeCells count="54">
    <mergeCell ref="I29:I30"/>
    <mergeCell ref="O29:R29"/>
    <mergeCell ref="O36:R36"/>
    <mergeCell ref="A35:R35"/>
    <mergeCell ref="A34:C34"/>
    <mergeCell ref="A36:A37"/>
    <mergeCell ref="G36:G37"/>
    <mergeCell ref="H36:H37"/>
    <mergeCell ref="I36:I37"/>
    <mergeCell ref="B36:B37"/>
    <mergeCell ref="C36:C37"/>
    <mergeCell ref="D36:D37"/>
    <mergeCell ref="A8:C8"/>
    <mergeCell ref="A23:D23"/>
    <mergeCell ref="A22:C22"/>
    <mergeCell ref="A9:R9"/>
    <mergeCell ref="A18:C18"/>
    <mergeCell ref="G10:G11"/>
    <mergeCell ref="A19:D19"/>
    <mergeCell ref="H10:H11"/>
    <mergeCell ref="I10:I11"/>
    <mergeCell ref="E10:E11"/>
    <mergeCell ref="F10:F11"/>
    <mergeCell ref="O10:R10"/>
    <mergeCell ref="A10:A11"/>
    <mergeCell ref="A1:R1"/>
    <mergeCell ref="A2:R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O3:R3"/>
    <mergeCell ref="B10:B11"/>
    <mergeCell ref="C10:C11"/>
    <mergeCell ref="A27:R27"/>
    <mergeCell ref="D10:D11"/>
    <mergeCell ref="A28:R28"/>
    <mergeCell ref="A29:A30"/>
    <mergeCell ref="B29:B30"/>
    <mergeCell ref="C29:C30"/>
    <mergeCell ref="D29:D30"/>
    <mergeCell ref="E29:E30"/>
    <mergeCell ref="F29:F30"/>
    <mergeCell ref="G29:G30"/>
    <mergeCell ref="H29:H30"/>
    <mergeCell ref="A44:C44"/>
    <mergeCell ref="E36:E37"/>
    <mergeCell ref="F36:F37"/>
    <mergeCell ref="A45:D4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school2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Манохина С.Г.</dc:creator>
  <cp:lastModifiedBy>Манохина С.Г.</cp:lastModifiedBy>
  <dcterms:created xsi:type="dcterms:W3CDTF">2023-11-16T07:49:58Z</dcterms:created>
  <dcterms:modified xsi:type="dcterms:W3CDTF">2023-12-04T05:09:59Z</dcterms:modified>
</cp:coreProperties>
</file>