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8" i="1" l="1"/>
  <c r="P48" i="1"/>
  <c r="N48" i="1"/>
  <c r="L48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R35" i="1"/>
  <c r="Q35" i="1"/>
  <c r="Q48" i="1" s="1"/>
  <c r="P35" i="1"/>
  <c r="O35" i="1"/>
  <c r="O48" i="1" s="1"/>
  <c r="N35" i="1"/>
  <c r="M35" i="1"/>
  <c r="M48" i="1" s="1"/>
  <c r="L35" i="1"/>
  <c r="K35" i="1"/>
  <c r="K48" i="1" s="1"/>
  <c r="J35" i="1"/>
  <c r="I35" i="1"/>
  <c r="I48" i="1" s="1"/>
  <c r="H35" i="1"/>
  <c r="H48" i="1" s="1"/>
  <c r="G35" i="1"/>
  <c r="G48" i="1" s="1"/>
  <c r="F35" i="1"/>
  <c r="F48" i="1" s="1"/>
  <c r="E35" i="1"/>
  <c r="E48" i="1" s="1"/>
  <c r="N24" i="1"/>
  <c r="L24" i="1"/>
  <c r="R23" i="1"/>
  <c r="Q23" i="1"/>
  <c r="P23" i="1"/>
  <c r="O23" i="1"/>
  <c r="N23" i="1"/>
  <c r="M23" i="1"/>
  <c r="M24" i="1" s="1"/>
  <c r="L23" i="1"/>
  <c r="K23" i="1"/>
  <c r="K24" i="1" s="1"/>
  <c r="J23" i="1"/>
  <c r="I23" i="1"/>
  <c r="I24" i="1" s="1"/>
  <c r="H23" i="1"/>
  <c r="H24" i="1" s="1"/>
  <c r="G23" i="1"/>
  <c r="G24" i="1" s="1"/>
  <c r="F23" i="1"/>
  <c r="F24" i="1" s="1"/>
  <c r="E23" i="1"/>
  <c r="E24" i="1" s="1"/>
  <c r="Q11" i="1"/>
  <c r="Q24" i="1" s="1"/>
  <c r="E11" i="1"/>
  <c r="R6" i="1"/>
  <c r="R11" i="1" s="1"/>
  <c r="R24" i="1" s="1"/>
  <c r="P6" i="1"/>
  <c r="P11" i="1" s="1"/>
  <c r="P24" i="1" s="1"/>
  <c r="O6" i="1"/>
  <c r="O11" i="1" s="1"/>
  <c r="O24" i="1" s="1"/>
  <c r="N6" i="1"/>
  <c r="M6" i="1"/>
  <c r="L6" i="1"/>
  <c r="K6" i="1"/>
  <c r="I6" i="1"/>
  <c r="H6" i="1"/>
  <c r="G6" i="1"/>
  <c r="F6" i="1"/>
</calcChain>
</file>

<file path=xl/sharedStrings.xml><?xml version="1.0" encoding="utf-8"?>
<sst xmlns="http://schemas.openxmlformats.org/spreadsheetml/2006/main" count="147" uniqueCount="56">
  <si>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</si>
  <si>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</si>
  <si>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</si>
  <si>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</si>
  <si>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</si>
  <si>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</si>
  <si>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</si>
  <si>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</si>
  <si>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</si>
  <si>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</si>
  <si>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</si>
  <si>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</si>
  <si>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</si>
  <si>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</si>
  <si>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</si>
  <si>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</si>
  <si>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</si>
  <si>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</si>
  <si>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</si>
  <si>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</si>
  <si>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</si>
  <si>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 xml:space="preserve"> Каша  жидкая молочная из манной крупы с маслом сливочным</t>
  </si>
  <si>
    <t>250/10</t>
  </si>
  <si>
    <t>2.</t>
  </si>
  <si>
    <t>Хлеб пшеничный</t>
  </si>
  <si>
    <t>3.</t>
  </si>
  <si>
    <t>Сыр    (порциями)</t>
  </si>
  <si>
    <t>4.</t>
  </si>
  <si>
    <t>яйцо вареное</t>
  </si>
  <si>
    <t>5.</t>
  </si>
  <si>
    <t>Кофейный напиток с молоком</t>
  </si>
  <si>
    <t>Всего</t>
  </si>
  <si>
    <t>ОБЕД</t>
  </si>
  <si>
    <t>Выход,г</t>
  </si>
  <si>
    <t>Борщ из свежей капусты с картофелем  со сметаной .</t>
  </si>
  <si>
    <t xml:space="preserve">Хлеб пшеничный </t>
  </si>
  <si>
    <t>ИТОГО:</t>
  </si>
  <si>
    <t>День 2 (старше 12 лет)</t>
  </si>
  <si>
    <t>200/10</t>
  </si>
  <si>
    <t>День 2 (7-11 лет)</t>
  </si>
  <si>
    <t>Овощи натуральные свежие (огурцы)</t>
  </si>
  <si>
    <t>Котлеты рыбные с маслом сливочным</t>
  </si>
  <si>
    <t>100/5</t>
  </si>
  <si>
    <t>Напиток  "Витошка"</t>
  </si>
  <si>
    <t>6.</t>
  </si>
  <si>
    <t>Хлеб ржаной</t>
  </si>
  <si>
    <t>7.</t>
  </si>
  <si>
    <t>8.</t>
  </si>
  <si>
    <t>Снежок</t>
  </si>
  <si>
    <t>90/5</t>
  </si>
  <si>
    <t xml:space="preserve">Фрукт свежий, сезонный </t>
  </si>
  <si>
    <t xml:space="preserve">Борщ из свежей капусты с картофелем  со сметаной </t>
  </si>
  <si>
    <t>Картофель и овощи, тушенные в соусе</t>
  </si>
  <si>
    <t>150/30</t>
  </si>
  <si>
    <t>142/330</t>
  </si>
  <si>
    <t>125/25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</si>
</sst>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/>
    <xf numFmtId="0" fontId="1" fillId="2" borderId="3" xfId="0" applyFon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5" xfId="0" applyFont="1" applyBorder="1"/>
    <xf numFmtId="1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topLeftCell="A19" zoomScale="70" zoomScaleNormal="70" workbookViewId="0">
      <selection activeCell="A27" sqref="A27:R48"/>
    </sheetView>
  </sheetViews>
  <sheetFormatPr defaultRowHeight="15" x14ac:dyDescent="0.25"/>
  <sheetData>
    <row r="1" spans="1:18" ht="15.75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ht="15.75" x14ac:dyDescent="0.25">
      <c r="A2" s="49" t="s">
        <v>37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18" ht="15" customHeight="1" x14ac:dyDescent="0.25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4" spans="1:18" ht="15" customHeight="1" x14ac:dyDescent="0.25">
      <c r="A4" s="46" t="s">
        <v>1</v>
      </c>
      <c r="B4" s="45" t="s">
        <v>2</v>
      </c>
      <c r="C4" s="46" t="s">
        <v>3</v>
      </c>
      <c r="D4" s="45" t="s">
        <v>4</v>
      </c>
      <c r="E4" s="45" t="s">
        <v>5</v>
      </c>
      <c r="F4" s="46" t="s">
        <v>6</v>
      </c>
      <c r="G4" s="46" t="s">
        <v>7</v>
      </c>
      <c r="H4" s="46" t="s">
        <v>8</v>
      </c>
      <c r="I4" s="45" t="s">
        <v>9</v>
      </c>
      <c r="J4" s="8"/>
      <c r="K4" s="6" t="s">
        <v>10</v>
      </c>
      <c r="L4" s="6"/>
      <c r="M4" s="6"/>
      <c r="N4" s="6"/>
      <c r="O4" s="45" t="s">
        <v>11</v>
      </c>
      <c r="P4" s="45"/>
      <c r="Q4" s="45"/>
      <c r="R4" s="45"/>
    </row>
    <row r="5" spans="1:18" ht="15" customHeight="1" x14ac:dyDescent="0.25">
      <c r="A5" s="46"/>
      <c r="B5" s="45"/>
      <c r="C5" s="46"/>
      <c r="D5" s="45"/>
      <c r="E5" s="45"/>
      <c r="F5" s="46"/>
      <c r="G5" s="46"/>
      <c r="H5" s="46"/>
      <c r="I5" s="45"/>
      <c r="J5" s="8"/>
      <c r="K5" s="32" t="s">
        <v>12</v>
      </c>
      <c r="L5" s="31" t="s">
        <v>13</v>
      </c>
      <c r="M5" s="31" t="s">
        <v>14</v>
      </c>
      <c r="N5" s="31" t="s">
        <v>15</v>
      </c>
      <c r="O5" s="31" t="s">
        <v>16</v>
      </c>
      <c r="P5" s="31" t="s">
        <v>17</v>
      </c>
      <c r="Q5" s="31" t="s">
        <v>18</v>
      </c>
      <c r="R5" s="31" t="s">
        <v>19</v>
      </c>
    </row>
    <row r="6" spans="1:18" ht="115.5" x14ac:dyDescent="0.25">
      <c r="A6" s="2">
        <v>181</v>
      </c>
      <c r="B6" s="2" t="s">
        <v>20</v>
      </c>
      <c r="C6" s="5" t="s">
        <v>21</v>
      </c>
      <c r="D6" s="13" t="s">
        <v>22</v>
      </c>
      <c r="E6" s="3">
        <v>28.51</v>
      </c>
      <c r="F6" s="3">
        <f>6.1*250/200</f>
        <v>7.625</v>
      </c>
      <c r="G6" s="3">
        <f>11.3*250/200</f>
        <v>14.125</v>
      </c>
      <c r="H6" s="3">
        <f>33.5*250/200</f>
        <v>41.875</v>
      </c>
      <c r="I6" s="3">
        <f>260*250/200</f>
        <v>325</v>
      </c>
      <c r="J6" s="18"/>
      <c r="K6" s="3">
        <f>192.2*250/200</f>
        <v>240.25</v>
      </c>
      <c r="L6" s="3">
        <f>23.5*250/200</f>
        <v>29.375</v>
      </c>
      <c r="M6" s="3">
        <f>156.1*250/200</f>
        <v>195.125</v>
      </c>
      <c r="N6" s="3">
        <f>0.3*250/200</f>
        <v>0.375</v>
      </c>
      <c r="O6" s="3">
        <f>36.7*250/200</f>
        <v>45.875</v>
      </c>
      <c r="P6" s="3">
        <f>0.1*250/200</f>
        <v>0.125</v>
      </c>
      <c r="Q6" s="3">
        <v>0</v>
      </c>
      <c r="R6" s="3">
        <f>1.1*250/200</f>
        <v>1.375</v>
      </c>
    </row>
    <row r="7" spans="1:18" x14ac:dyDescent="0.25">
      <c r="A7" s="11"/>
      <c r="B7" s="2" t="s">
        <v>23</v>
      </c>
      <c r="C7" s="10" t="s">
        <v>24</v>
      </c>
      <c r="D7" s="2">
        <v>40</v>
      </c>
      <c r="E7" s="3">
        <v>2.93</v>
      </c>
      <c r="F7" s="3">
        <v>2.4</v>
      </c>
      <c r="G7" s="3">
        <v>0.4</v>
      </c>
      <c r="H7" s="3">
        <v>12.6</v>
      </c>
      <c r="I7" s="3">
        <v>63.6</v>
      </c>
      <c r="J7" s="18"/>
      <c r="K7" s="3">
        <v>6.9</v>
      </c>
      <c r="L7" s="3">
        <v>9.9</v>
      </c>
      <c r="M7" s="3">
        <v>26.1</v>
      </c>
      <c r="N7" s="3">
        <v>0.6</v>
      </c>
      <c r="O7" s="9">
        <v>0</v>
      </c>
      <c r="P7" s="3">
        <v>0.1</v>
      </c>
      <c r="Q7" s="3">
        <v>0.5</v>
      </c>
      <c r="R7" s="9">
        <v>0</v>
      </c>
    </row>
    <row r="8" spans="1:18" x14ac:dyDescent="0.25">
      <c r="A8" s="11">
        <v>15</v>
      </c>
      <c r="B8" s="2" t="s">
        <v>25</v>
      </c>
      <c r="C8" s="10" t="s">
        <v>26</v>
      </c>
      <c r="D8" s="13">
        <v>10</v>
      </c>
      <c r="E8" s="15">
        <v>9.6</v>
      </c>
      <c r="F8" s="15">
        <v>2.3199999999999998</v>
      </c>
      <c r="G8" s="15">
        <v>2.95</v>
      </c>
      <c r="H8" s="14">
        <v>0</v>
      </c>
      <c r="I8" s="15">
        <v>35.83</v>
      </c>
      <c r="J8" s="21"/>
      <c r="K8" s="15">
        <v>88</v>
      </c>
      <c r="L8" s="15">
        <v>3.5</v>
      </c>
      <c r="M8" s="15">
        <v>50</v>
      </c>
      <c r="N8" s="15">
        <v>0.1</v>
      </c>
      <c r="O8" s="15">
        <v>26</v>
      </c>
      <c r="P8" s="14">
        <v>0</v>
      </c>
      <c r="Q8" s="14">
        <v>0</v>
      </c>
      <c r="R8" s="14">
        <v>0</v>
      </c>
    </row>
    <row r="9" spans="1:18" x14ac:dyDescent="0.25">
      <c r="A9" s="2">
        <v>209</v>
      </c>
      <c r="B9" s="2" t="s">
        <v>27</v>
      </c>
      <c r="C9" s="10" t="s">
        <v>28</v>
      </c>
      <c r="D9" s="13">
        <v>40</v>
      </c>
      <c r="E9" s="3">
        <v>15</v>
      </c>
      <c r="F9" s="3">
        <v>5.08</v>
      </c>
      <c r="G9" s="3">
        <v>4.5999999999999996</v>
      </c>
      <c r="H9" s="3">
        <v>0.28000000000000003</v>
      </c>
      <c r="I9" s="3">
        <v>63</v>
      </c>
      <c r="J9" s="10"/>
      <c r="K9" s="3">
        <v>22</v>
      </c>
      <c r="L9" s="3">
        <v>4.8</v>
      </c>
      <c r="M9" s="3">
        <v>76.8</v>
      </c>
      <c r="N9" s="3">
        <v>1</v>
      </c>
      <c r="O9" s="3">
        <v>100</v>
      </c>
      <c r="P9" s="3">
        <v>0.03</v>
      </c>
      <c r="Q9" s="3">
        <v>0.08</v>
      </c>
      <c r="R9" s="9">
        <v>0</v>
      </c>
    </row>
    <row r="10" spans="1:18" x14ac:dyDescent="0.25">
      <c r="A10" s="2">
        <v>379</v>
      </c>
      <c r="B10" s="2" t="s">
        <v>29</v>
      </c>
      <c r="C10" s="12" t="s">
        <v>30</v>
      </c>
      <c r="D10" s="2">
        <v>200</v>
      </c>
      <c r="E10" s="3">
        <v>14.95</v>
      </c>
      <c r="F10" s="3">
        <v>3.6</v>
      </c>
      <c r="G10" s="3">
        <v>2.7</v>
      </c>
      <c r="H10" s="3">
        <v>28.3</v>
      </c>
      <c r="I10" s="3">
        <v>151.80000000000001</v>
      </c>
      <c r="J10" s="10"/>
      <c r="K10" s="3">
        <v>100.3</v>
      </c>
      <c r="L10" s="3">
        <v>11.7</v>
      </c>
      <c r="M10" s="3">
        <v>75</v>
      </c>
      <c r="N10" s="3">
        <v>0.1</v>
      </c>
      <c r="O10" s="9">
        <v>0</v>
      </c>
      <c r="P10" s="3">
        <v>4.7</v>
      </c>
      <c r="Q10" s="3">
        <v>0.1</v>
      </c>
      <c r="R10" s="3">
        <v>1.1000000000000001</v>
      </c>
    </row>
    <row r="11" spans="1:18" x14ac:dyDescent="0.25">
      <c r="A11" s="43" t="s">
        <v>31</v>
      </c>
      <c r="B11" s="43"/>
      <c r="C11" s="43"/>
      <c r="D11" s="16">
        <v>550</v>
      </c>
      <c r="E11" s="7">
        <f>SUM(E6:E10)</f>
        <v>70.989999999999995</v>
      </c>
      <c r="F11" s="7">
        <v>16.2</v>
      </c>
      <c r="G11" s="7">
        <v>23.299999999999997</v>
      </c>
      <c r="H11" s="7">
        <v>95.5</v>
      </c>
      <c r="I11" s="7">
        <v>656.40000000000009</v>
      </c>
      <c r="J11" s="18"/>
      <c r="K11" s="7">
        <v>311.5</v>
      </c>
      <c r="L11" s="7">
        <v>61.599999999999994</v>
      </c>
      <c r="M11" s="7">
        <v>300.7</v>
      </c>
      <c r="N11" s="7">
        <v>2</v>
      </c>
      <c r="O11" s="7">
        <f>SUM(O6:O10)</f>
        <v>171.875</v>
      </c>
      <c r="P11" s="7">
        <f>SUM(P6:P10)</f>
        <v>4.9550000000000001</v>
      </c>
      <c r="Q11" s="7">
        <f>SUM(Q6:Q10)</f>
        <v>0.67999999999999994</v>
      </c>
      <c r="R11" s="7">
        <f>SUM(R6:R10)</f>
        <v>2.4750000000000001</v>
      </c>
    </row>
    <row r="12" spans="1:18" ht="15" customHeight="1" x14ac:dyDescent="0.25">
      <c r="A12" s="44" t="s">
        <v>32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</row>
    <row r="13" spans="1:18" ht="15" customHeight="1" x14ac:dyDescent="0.25">
      <c r="A13" s="46" t="s">
        <v>1</v>
      </c>
      <c r="B13" s="45" t="s">
        <v>2</v>
      </c>
      <c r="C13" s="46" t="s">
        <v>3</v>
      </c>
      <c r="D13" s="45" t="s">
        <v>33</v>
      </c>
      <c r="E13" s="45" t="s">
        <v>5</v>
      </c>
      <c r="F13" s="46" t="s">
        <v>6</v>
      </c>
      <c r="G13" s="46" t="s">
        <v>7</v>
      </c>
      <c r="H13" s="46" t="s">
        <v>8</v>
      </c>
      <c r="I13" s="45" t="s">
        <v>9</v>
      </c>
      <c r="J13" s="8"/>
      <c r="K13" s="6" t="s">
        <v>10</v>
      </c>
      <c r="L13" s="6"/>
      <c r="M13" s="6"/>
      <c r="N13" s="6"/>
      <c r="O13" s="45" t="s">
        <v>11</v>
      </c>
      <c r="P13" s="45"/>
      <c r="Q13" s="45"/>
      <c r="R13" s="45"/>
    </row>
    <row r="14" spans="1:18" ht="15" customHeight="1" x14ac:dyDescent="0.25">
      <c r="A14" s="46"/>
      <c r="B14" s="45"/>
      <c r="C14" s="46"/>
      <c r="D14" s="45"/>
      <c r="E14" s="45"/>
      <c r="F14" s="46"/>
      <c r="G14" s="46"/>
      <c r="H14" s="46"/>
      <c r="I14" s="45"/>
      <c r="J14" s="8"/>
      <c r="K14" s="32" t="s">
        <v>12</v>
      </c>
      <c r="L14" s="31" t="s">
        <v>13</v>
      </c>
      <c r="M14" s="31" t="s">
        <v>14</v>
      </c>
      <c r="N14" s="31" t="s">
        <v>15</v>
      </c>
      <c r="O14" s="31" t="s">
        <v>16</v>
      </c>
      <c r="P14" s="31" t="s">
        <v>17</v>
      </c>
      <c r="Q14" s="31" t="s">
        <v>18</v>
      </c>
      <c r="R14" s="31" t="s">
        <v>19</v>
      </c>
    </row>
    <row r="15" spans="1:18" ht="64.5" x14ac:dyDescent="0.25">
      <c r="A15" s="11">
        <v>71</v>
      </c>
      <c r="B15" s="2" t="s">
        <v>20</v>
      </c>
      <c r="C15" s="22" t="s">
        <v>40</v>
      </c>
      <c r="D15" s="2">
        <v>100</v>
      </c>
      <c r="E15" s="3">
        <v>30.51</v>
      </c>
      <c r="F15" s="51">
        <v>0.8</v>
      </c>
      <c r="G15" s="51">
        <v>0</v>
      </c>
      <c r="H15" s="51">
        <v>3.3</v>
      </c>
      <c r="I15" s="3">
        <v>16</v>
      </c>
      <c r="J15" s="18"/>
      <c r="K15" s="3">
        <v>23</v>
      </c>
      <c r="L15" s="3">
        <v>0</v>
      </c>
      <c r="M15" s="3">
        <v>0</v>
      </c>
      <c r="N15" s="3">
        <v>0.5</v>
      </c>
      <c r="O15" s="3">
        <v>0</v>
      </c>
      <c r="P15" s="3">
        <v>0</v>
      </c>
      <c r="Q15" s="3">
        <v>0</v>
      </c>
      <c r="R15" s="3">
        <v>5</v>
      </c>
    </row>
    <row r="16" spans="1:18" ht="77.25" x14ac:dyDescent="0.25">
      <c r="A16" s="2">
        <v>82</v>
      </c>
      <c r="B16" s="2" t="s">
        <v>23</v>
      </c>
      <c r="C16" s="22" t="s">
        <v>51</v>
      </c>
      <c r="D16" s="2">
        <v>250</v>
      </c>
      <c r="E16" s="3">
        <v>11.86</v>
      </c>
      <c r="F16" s="3">
        <v>1.8</v>
      </c>
      <c r="G16" s="3">
        <v>4.9000000000000004</v>
      </c>
      <c r="H16" s="3">
        <v>15.2</v>
      </c>
      <c r="I16" s="3">
        <v>112.3</v>
      </c>
      <c r="J16" s="18"/>
      <c r="K16" s="3">
        <v>85.9</v>
      </c>
      <c r="L16" s="3">
        <v>10.6</v>
      </c>
      <c r="M16" s="3">
        <v>21.8</v>
      </c>
      <c r="N16" s="3">
        <v>0.9</v>
      </c>
      <c r="O16" s="3">
        <v>1</v>
      </c>
      <c r="P16" s="3">
        <v>5</v>
      </c>
      <c r="Q16" s="3">
        <v>0.3</v>
      </c>
      <c r="R16" s="3">
        <v>12.9</v>
      </c>
    </row>
    <row r="17" spans="1:18" x14ac:dyDescent="0.25">
      <c r="A17" s="2">
        <v>234</v>
      </c>
      <c r="B17" s="2" t="s">
        <v>25</v>
      </c>
      <c r="C17" s="23" t="s">
        <v>41</v>
      </c>
      <c r="D17" s="13" t="s">
        <v>42</v>
      </c>
      <c r="E17" s="2">
        <v>34.58</v>
      </c>
      <c r="F17" s="3">
        <v>14.8</v>
      </c>
      <c r="G17" s="3">
        <v>18.8</v>
      </c>
      <c r="H17" s="3">
        <v>11.6</v>
      </c>
      <c r="I17" s="3">
        <v>274</v>
      </c>
      <c r="J17" s="1"/>
      <c r="K17" s="3">
        <v>139.30000000000001</v>
      </c>
      <c r="L17" s="3">
        <v>0</v>
      </c>
      <c r="M17" s="3">
        <v>0</v>
      </c>
      <c r="N17" s="3">
        <v>1</v>
      </c>
      <c r="O17" s="3">
        <v>0</v>
      </c>
      <c r="P17" s="3">
        <v>0.2</v>
      </c>
      <c r="Q17" s="3">
        <v>0</v>
      </c>
      <c r="R17" s="3">
        <v>6.8</v>
      </c>
    </row>
    <row r="18" spans="1:18" ht="64.5" x14ac:dyDescent="0.25">
      <c r="A18" s="2">
        <v>142</v>
      </c>
      <c r="B18" s="2" t="s">
        <v>27</v>
      </c>
      <c r="C18" s="17" t="s">
        <v>52</v>
      </c>
      <c r="D18" s="2" t="s">
        <v>53</v>
      </c>
      <c r="E18" s="3">
        <v>18.25</v>
      </c>
      <c r="F18" s="3">
        <v>3.6</v>
      </c>
      <c r="G18" s="3">
        <v>9.5399999999999991</v>
      </c>
      <c r="H18" s="3">
        <v>35.76</v>
      </c>
      <c r="I18" s="3">
        <v>243.36</v>
      </c>
      <c r="J18" s="18"/>
      <c r="K18" s="3">
        <v>35.76</v>
      </c>
      <c r="L18" s="3">
        <v>0</v>
      </c>
      <c r="M18" s="3">
        <v>0</v>
      </c>
      <c r="N18" s="3">
        <v>1.92</v>
      </c>
      <c r="O18" s="3">
        <v>0</v>
      </c>
      <c r="P18" s="3">
        <v>0.48</v>
      </c>
      <c r="Q18" s="3">
        <v>0</v>
      </c>
      <c r="R18" s="3">
        <v>43.08</v>
      </c>
    </row>
    <row r="19" spans="1:18" ht="39" x14ac:dyDescent="0.25">
      <c r="A19" s="2"/>
      <c r="B19" s="2" t="s">
        <v>29</v>
      </c>
      <c r="C19" s="5" t="s">
        <v>43</v>
      </c>
      <c r="D19" s="2">
        <v>200</v>
      </c>
      <c r="E19" s="3">
        <v>12.6</v>
      </c>
      <c r="F19" s="3">
        <v>0.2</v>
      </c>
      <c r="G19" s="3">
        <v>0</v>
      </c>
      <c r="H19" s="3">
        <v>3.9</v>
      </c>
      <c r="I19" s="3">
        <v>16</v>
      </c>
      <c r="J19" s="1"/>
      <c r="K19" s="3">
        <v>0.24</v>
      </c>
      <c r="L19" s="3">
        <v>0.2</v>
      </c>
      <c r="M19" s="3">
        <v>0.5</v>
      </c>
      <c r="N19" s="3">
        <v>7</v>
      </c>
      <c r="O19" s="3">
        <v>0</v>
      </c>
      <c r="P19" s="3">
        <v>0.1</v>
      </c>
      <c r="Q19" s="3">
        <v>0</v>
      </c>
      <c r="R19" s="3">
        <v>6</v>
      </c>
    </row>
    <row r="20" spans="1:18" ht="26.25" x14ac:dyDescent="0.25">
      <c r="A20" s="2"/>
      <c r="B20" s="2" t="s">
        <v>44</v>
      </c>
      <c r="C20" s="5" t="s">
        <v>45</v>
      </c>
      <c r="D20" s="13">
        <v>40</v>
      </c>
      <c r="E20" s="3">
        <v>2.93</v>
      </c>
      <c r="F20" s="3">
        <v>2.2400000000000002</v>
      </c>
      <c r="G20" s="3">
        <v>0.44000000000000006</v>
      </c>
      <c r="H20" s="3">
        <v>19.759999999999998</v>
      </c>
      <c r="I20" s="3">
        <v>91.960000000000008</v>
      </c>
      <c r="J20" s="1"/>
      <c r="K20" s="3">
        <v>9.1999999999999993</v>
      </c>
      <c r="L20" s="3">
        <v>10</v>
      </c>
      <c r="M20" s="3">
        <v>42.4</v>
      </c>
      <c r="N20" s="3">
        <v>1.24</v>
      </c>
      <c r="O20" s="3">
        <v>0</v>
      </c>
      <c r="P20" s="3">
        <v>0.04</v>
      </c>
      <c r="Q20" s="3">
        <v>0</v>
      </c>
      <c r="R20" s="3">
        <v>0</v>
      </c>
    </row>
    <row r="21" spans="1:18" x14ac:dyDescent="0.25">
      <c r="A21" s="2"/>
      <c r="B21" s="2" t="s">
        <v>46</v>
      </c>
      <c r="C21" s="10" t="s">
        <v>35</v>
      </c>
      <c r="D21" s="13">
        <v>70</v>
      </c>
      <c r="E21" s="15">
        <v>5.13</v>
      </c>
      <c r="F21" s="3">
        <v>5.53</v>
      </c>
      <c r="G21" s="3">
        <v>0.7</v>
      </c>
      <c r="H21" s="3">
        <v>33.81</v>
      </c>
      <c r="I21" s="3">
        <v>163.66</v>
      </c>
      <c r="J21" s="18"/>
      <c r="K21" s="3">
        <v>16.100000000000001</v>
      </c>
      <c r="L21" s="3">
        <v>23.1</v>
      </c>
      <c r="M21" s="3">
        <v>60.9</v>
      </c>
      <c r="N21" s="3">
        <v>0.77</v>
      </c>
      <c r="O21" s="3">
        <v>0</v>
      </c>
      <c r="P21" s="3">
        <v>7.0000000000000007E-2</v>
      </c>
      <c r="Q21" s="3">
        <v>0</v>
      </c>
      <c r="R21" s="3">
        <v>0</v>
      </c>
    </row>
    <row r="22" spans="1:18" x14ac:dyDescent="0.25">
      <c r="A22" s="2">
        <v>386</v>
      </c>
      <c r="B22" s="2" t="s">
        <v>47</v>
      </c>
      <c r="C22" s="10" t="s">
        <v>48</v>
      </c>
      <c r="D22" s="2">
        <v>100</v>
      </c>
      <c r="E22" s="3">
        <v>12.88</v>
      </c>
      <c r="F22" s="3">
        <v>2.7</v>
      </c>
      <c r="G22" s="3">
        <v>2.5</v>
      </c>
      <c r="H22" s="3">
        <v>10.8</v>
      </c>
      <c r="I22" s="3">
        <v>79</v>
      </c>
      <c r="J22" s="18"/>
      <c r="K22" s="3">
        <v>121</v>
      </c>
      <c r="L22" s="3">
        <v>15</v>
      </c>
      <c r="M22" s="3">
        <v>94</v>
      </c>
      <c r="N22" s="3">
        <v>0.1</v>
      </c>
      <c r="O22" s="3">
        <v>20</v>
      </c>
      <c r="P22" s="3">
        <v>4.4999999999999998E-2</v>
      </c>
      <c r="Q22" s="3">
        <v>0.1</v>
      </c>
      <c r="R22" s="3">
        <v>0.9</v>
      </c>
    </row>
    <row r="23" spans="1:18" x14ac:dyDescent="0.25">
      <c r="A23" s="43" t="s">
        <v>31</v>
      </c>
      <c r="B23" s="43"/>
      <c r="C23" s="43"/>
      <c r="D23" s="16">
        <v>1045</v>
      </c>
      <c r="E23" s="20">
        <f t="shared" ref="E23:R23" si="0">SUM(E15:E22)</f>
        <v>128.74</v>
      </c>
      <c r="F23" s="20">
        <f t="shared" si="0"/>
        <v>31.670000000000005</v>
      </c>
      <c r="G23" s="20">
        <f t="shared" si="0"/>
        <v>36.880000000000003</v>
      </c>
      <c r="H23" s="20">
        <f t="shared" si="0"/>
        <v>134.13000000000002</v>
      </c>
      <c r="I23" s="20">
        <f t="shared" si="0"/>
        <v>996.28000000000009</v>
      </c>
      <c r="J23" s="20">
        <f t="shared" si="0"/>
        <v>0</v>
      </c>
      <c r="K23" s="20">
        <f t="shared" si="0"/>
        <v>430.50000000000006</v>
      </c>
      <c r="L23" s="20">
        <f t="shared" si="0"/>
        <v>58.9</v>
      </c>
      <c r="M23" s="20">
        <f t="shared" si="0"/>
        <v>219.6</v>
      </c>
      <c r="N23" s="20">
        <f t="shared" si="0"/>
        <v>13.43</v>
      </c>
      <c r="O23" s="20">
        <f t="shared" si="0"/>
        <v>21</v>
      </c>
      <c r="P23" s="20">
        <f t="shared" si="0"/>
        <v>5.9349999999999996</v>
      </c>
      <c r="Q23" s="20">
        <f t="shared" si="0"/>
        <v>0.4</v>
      </c>
      <c r="R23" s="20">
        <f t="shared" si="0"/>
        <v>74.680000000000007</v>
      </c>
    </row>
    <row r="24" spans="1:18" x14ac:dyDescent="0.25">
      <c r="A24" s="50" t="s">
        <v>36</v>
      </c>
      <c r="B24" s="50"/>
      <c r="C24" s="50"/>
      <c r="D24" s="50"/>
      <c r="E24" s="7">
        <f>E11+E23</f>
        <v>199.73000000000002</v>
      </c>
      <c r="F24" s="7">
        <f>F11+F23</f>
        <v>47.870000000000005</v>
      </c>
      <c r="G24" s="7">
        <f>G11+G23</f>
        <v>60.18</v>
      </c>
      <c r="H24" s="7">
        <f>H11+H23</f>
        <v>229.63000000000002</v>
      </c>
      <c r="I24" s="7">
        <f>I11+I23</f>
        <v>1652.6800000000003</v>
      </c>
      <c r="J24" s="18"/>
      <c r="K24" s="7">
        <f t="shared" ref="K24:R24" si="1">K11+K23</f>
        <v>742</v>
      </c>
      <c r="L24" s="7">
        <f t="shared" si="1"/>
        <v>120.5</v>
      </c>
      <c r="M24" s="7">
        <f t="shared" si="1"/>
        <v>520.29999999999995</v>
      </c>
      <c r="N24" s="7">
        <f t="shared" si="1"/>
        <v>15.43</v>
      </c>
      <c r="O24" s="7">
        <f t="shared" si="1"/>
        <v>192.875</v>
      </c>
      <c r="P24" s="7">
        <f t="shared" si="1"/>
        <v>10.89</v>
      </c>
      <c r="Q24" s="7">
        <f t="shared" si="1"/>
        <v>1.08</v>
      </c>
      <c r="R24" s="7">
        <f t="shared" si="1"/>
        <v>77.155000000000001</v>
      </c>
    </row>
    <row r="25" spans="1:18" x14ac:dyDescent="0.25">
      <c r="A25" s="42"/>
      <c r="B25" s="42"/>
      <c r="C25" s="42"/>
      <c r="D25" s="42"/>
      <c r="E25" s="40"/>
      <c r="F25" s="40"/>
      <c r="G25" s="40"/>
      <c r="H25" s="40"/>
      <c r="I25" s="40"/>
      <c r="J25" s="41"/>
      <c r="K25" s="40"/>
      <c r="L25" s="40"/>
      <c r="M25" s="40"/>
      <c r="N25" s="40"/>
      <c r="O25" s="40"/>
      <c r="P25" s="40"/>
      <c r="Q25" s="40"/>
      <c r="R25" s="40"/>
    </row>
    <row r="26" spans="1:18" ht="15.75" x14ac:dyDescent="0.25">
      <c r="A26" s="49" t="s">
        <v>39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1:18" ht="15.75" x14ac:dyDescent="0.25">
      <c r="A27" s="44" t="s">
        <v>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1:18" ht="15" customHeight="1" x14ac:dyDescent="0.25">
      <c r="A28" s="46" t="s">
        <v>1</v>
      </c>
      <c r="B28" s="45" t="s">
        <v>2</v>
      </c>
      <c r="C28" s="46" t="s">
        <v>3</v>
      </c>
      <c r="D28" s="45" t="s">
        <v>4</v>
      </c>
      <c r="E28" s="45" t="s">
        <v>5</v>
      </c>
      <c r="F28" s="46" t="s">
        <v>6</v>
      </c>
      <c r="G28" s="46" t="s">
        <v>7</v>
      </c>
      <c r="H28" s="46" t="s">
        <v>8</v>
      </c>
      <c r="I28" s="45" t="s">
        <v>9</v>
      </c>
      <c r="J28" s="8"/>
      <c r="K28" s="6" t="s">
        <v>10</v>
      </c>
      <c r="L28" s="6"/>
      <c r="M28" s="6"/>
      <c r="N28" s="6"/>
      <c r="O28" s="45" t="s">
        <v>11</v>
      </c>
      <c r="P28" s="45"/>
      <c r="Q28" s="45"/>
      <c r="R28" s="45"/>
    </row>
    <row r="29" spans="1:18" x14ac:dyDescent="0.25">
      <c r="A29" s="46"/>
      <c r="B29" s="45"/>
      <c r="C29" s="46"/>
      <c r="D29" s="45"/>
      <c r="E29" s="45"/>
      <c r="F29" s="46"/>
      <c r="G29" s="46"/>
      <c r="H29" s="46"/>
      <c r="I29" s="45"/>
      <c r="J29" s="8"/>
      <c r="K29" s="32" t="s">
        <v>12</v>
      </c>
      <c r="L29" s="31" t="s">
        <v>13</v>
      </c>
      <c r="M29" s="31" t="s">
        <v>14</v>
      </c>
      <c r="N29" s="31" t="s">
        <v>15</v>
      </c>
      <c r="O29" s="31" t="s">
        <v>16</v>
      </c>
      <c r="P29" s="31" t="s">
        <v>17</v>
      </c>
      <c r="Q29" s="31" t="s">
        <v>18</v>
      </c>
      <c r="R29" s="31" t="s">
        <v>19</v>
      </c>
    </row>
    <row r="30" spans="1:18" ht="115.5" x14ac:dyDescent="0.25">
      <c r="A30" s="2">
        <v>181</v>
      </c>
      <c r="B30" s="2" t="s">
        <v>20</v>
      </c>
      <c r="C30" s="17" t="s">
        <v>21</v>
      </c>
      <c r="D30" s="13" t="s">
        <v>38</v>
      </c>
      <c r="E30" s="3">
        <v>25.41</v>
      </c>
      <c r="F30" s="2">
        <v>4.6500000000000004</v>
      </c>
      <c r="G30" s="2">
        <v>10.050000000000001</v>
      </c>
      <c r="H30" s="3">
        <v>31.1</v>
      </c>
      <c r="I30" s="4">
        <v>233</v>
      </c>
      <c r="J30" s="10"/>
      <c r="K30" s="3">
        <v>192.2</v>
      </c>
      <c r="L30" s="3">
        <v>23.5</v>
      </c>
      <c r="M30" s="3">
        <v>156.1</v>
      </c>
      <c r="N30" s="3">
        <v>0.3</v>
      </c>
      <c r="O30" s="3">
        <v>36.700000000000003</v>
      </c>
      <c r="P30" s="3">
        <v>0.1</v>
      </c>
      <c r="Q30" s="9">
        <v>0</v>
      </c>
      <c r="R30" s="3">
        <v>1.1000000000000001</v>
      </c>
    </row>
    <row r="31" spans="1:18" x14ac:dyDescent="0.25">
      <c r="A31" s="11"/>
      <c r="B31" s="2" t="s">
        <v>23</v>
      </c>
      <c r="C31" s="10" t="s">
        <v>24</v>
      </c>
      <c r="D31" s="2">
        <v>40</v>
      </c>
      <c r="E31" s="3">
        <v>2.93</v>
      </c>
      <c r="F31" s="3">
        <v>2.4</v>
      </c>
      <c r="G31" s="3">
        <v>0.4</v>
      </c>
      <c r="H31" s="3">
        <v>12.6</v>
      </c>
      <c r="I31" s="3">
        <v>63.6</v>
      </c>
      <c r="J31" s="18"/>
      <c r="K31" s="3">
        <v>6.9</v>
      </c>
      <c r="L31" s="3">
        <v>9.9</v>
      </c>
      <c r="M31" s="3">
        <v>26.1</v>
      </c>
      <c r="N31" s="3">
        <v>0.6</v>
      </c>
      <c r="O31" s="9">
        <v>0</v>
      </c>
      <c r="P31" s="3">
        <v>0.1</v>
      </c>
      <c r="Q31" s="3">
        <v>0.5</v>
      </c>
      <c r="R31" s="9">
        <v>0</v>
      </c>
    </row>
    <row r="32" spans="1:18" x14ac:dyDescent="0.25">
      <c r="A32" s="2">
        <v>209</v>
      </c>
      <c r="B32" s="2" t="s">
        <v>25</v>
      </c>
      <c r="C32" s="10" t="s">
        <v>28</v>
      </c>
      <c r="D32" s="13">
        <v>40</v>
      </c>
      <c r="E32" s="3">
        <v>15</v>
      </c>
      <c r="F32" s="3">
        <v>5.08</v>
      </c>
      <c r="G32" s="3">
        <v>4.5999999999999996</v>
      </c>
      <c r="H32" s="3">
        <v>0.28000000000000003</v>
      </c>
      <c r="I32" s="3">
        <v>63</v>
      </c>
      <c r="J32" s="10"/>
      <c r="K32" s="3">
        <v>22</v>
      </c>
      <c r="L32" s="3">
        <v>4.8</v>
      </c>
      <c r="M32" s="3">
        <v>76.8</v>
      </c>
      <c r="N32" s="3">
        <v>1</v>
      </c>
      <c r="O32" s="3">
        <v>100</v>
      </c>
      <c r="P32" s="3">
        <v>0.03</v>
      </c>
      <c r="Q32" s="3">
        <v>0.08</v>
      </c>
      <c r="R32" s="9">
        <v>0</v>
      </c>
    </row>
    <row r="33" spans="1:18" x14ac:dyDescent="0.25">
      <c r="A33" s="2">
        <v>379</v>
      </c>
      <c r="B33" s="2" t="s">
        <v>27</v>
      </c>
      <c r="C33" s="12" t="s">
        <v>30</v>
      </c>
      <c r="D33" s="2">
        <v>200</v>
      </c>
      <c r="E33" s="3">
        <v>14.95</v>
      </c>
      <c r="F33" s="3">
        <v>3.6</v>
      </c>
      <c r="G33" s="3">
        <v>2.7</v>
      </c>
      <c r="H33" s="3">
        <v>28.3</v>
      </c>
      <c r="I33" s="3">
        <v>151.80000000000001</v>
      </c>
      <c r="J33" s="10"/>
      <c r="K33" s="3">
        <v>100.3</v>
      </c>
      <c r="L33" s="3">
        <v>11.7</v>
      </c>
      <c r="M33" s="3">
        <v>75</v>
      </c>
      <c r="N33" s="3">
        <v>0.1</v>
      </c>
      <c r="O33" s="9">
        <v>0</v>
      </c>
      <c r="P33" s="3">
        <v>4.7</v>
      </c>
      <c r="Q33" s="3">
        <v>0.1</v>
      </c>
      <c r="R33" s="3">
        <v>1.1000000000000001</v>
      </c>
    </row>
    <row r="34" spans="1:18" ht="39" x14ac:dyDescent="0.25">
      <c r="A34" s="33"/>
      <c r="B34" s="34" t="s">
        <v>29</v>
      </c>
      <c r="C34" s="19" t="s">
        <v>50</v>
      </c>
      <c r="D34" s="34">
        <v>125</v>
      </c>
      <c r="E34" s="35">
        <v>37.5</v>
      </c>
      <c r="F34" s="34">
        <v>1.2</v>
      </c>
      <c r="G34" s="34">
        <v>0</v>
      </c>
      <c r="H34" s="36">
        <v>20</v>
      </c>
      <c r="I34" s="36">
        <v>79.5</v>
      </c>
      <c r="J34" s="37"/>
      <c r="K34" s="36">
        <v>55.5</v>
      </c>
      <c r="L34" s="36">
        <v>18</v>
      </c>
      <c r="M34" s="34">
        <v>0</v>
      </c>
      <c r="N34" s="36">
        <v>1.2</v>
      </c>
      <c r="O34" s="34">
        <v>0</v>
      </c>
      <c r="P34" s="34">
        <v>0.3</v>
      </c>
      <c r="Q34" s="38">
        <v>0</v>
      </c>
      <c r="R34" s="39">
        <v>0.5</v>
      </c>
    </row>
    <row r="35" spans="1:18" x14ac:dyDescent="0.25">
      <c r="A35" s="43" t="s">
        <v>31</v>
      </c>
      <c r="B35" s="43"/>
      <c r="C35" s="43"/>
      <c r="D35" s="16">
        <v>615</v>
      </c>
      <c r="E35" s="7">
        <f t="shared" ref="E35:R35" si="2">SUM(E30:E34)</f>
        <v>95.79</v>
      </c>
      <c r="F35" s="31">
        <f t="shared" si="2"/>
        <v>16.93</v>
      </c>
      <c r="G35" s="31">
        <f t="shared" si="2"/>
        <v>17.75</v>
      </c>
      <c r="H35" s="31">
        <f t="shared" si="2"/>
        <v>92.28</v>
      </c>
      <c r="I35" s="7">
        <f t="shared" si="2"/>
        <v>590.90000000000009</v>
      </c>
      <c r="J35" s="31">
        <f t="shared" si="2"/>
        <v>0</v>
      </c>
      <c r="K35" s="7">
        <f t="shared" si="2"/>
        <v>376.9</v>
      </c>
      <c r="L35" s="7">
        <f t="shared" si="2"/>
        <v>67.899999999999991</v>
      </c>
      <c r="M35" s="7">
        <f t="shared" si="2"/>
        <v>334</v>
      </c>
      <c r="N35" s="7">
        <f t="shared" si="2"/>
        <v>3.2</v>
      </c>
      <c r="O35" s="7">
        <f t="shared" si="2"/>
        <v>136.69999999999999</v>
      </c>
      <c r="P35" s="31">
        <f t="shared" si="2"/>
        <v>5.23</v>
      </c>
      <c r="Q35" s="31">
        <f t="shared" si="2"/>
        <v>0.67999999999999994</v>
      </c>
      <c r="R35" s="7">
        <f t="shared" si="2"/>
        <v>2.7</v>
      </c>
    </row>
    <row r="36" spans="1:18" ht="15.75" x14ac:dyDescent="0.25">
      <c r="A36" s="44" t="s">
        <v>32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5" customHeight="1" x14ac:dyDescent="0.25">
      <c r="A37" s="46" t="s">
        <v>1</v>
      </c>
      <c r="B37" s="45" t="s">
        <v>2</v>
      </c>
      <c r="C37" s="46" t="s">
        <v>3</v>
      </c>
      <c r="D37" s="45" t="s">
        <v>33</v>
      </c>
      <c r="E37" s="45" t="s">
        <v>5</v>
      </c>
      <c r="F37" s="47" t="s">
        <v>6</v>
      </c>
      <c r="G37" s="47" t="s">
        <v>7</v>
      </c>
      <c r="H37" s="47" t="s">
        <v>8</v>
      </c>
      <c r="I37" s="45" t="s">
        <v>9</v>
      </c>
      <c r="J37" s="8"/>
      <c r="K37" s="6" t="s">
        <v>10</v>
      </c>
      <c r="L37" s="6"/>
      <c r="M37" s="6"/>
      <c r="N37" s="6"/>
      <c r="O37" s="45" t="s">
        <v>11</v>
      </c>
      <c r="P37" s="45"/>
      <c r="Q37" s="45"/>
      <c r="R37" s="45"/>
    </row>
    <row r="38" spans="1:18" x14ac:dyDescent="0.25">
      <c r="A38" s="46"/>
      <c r="B38" s="45"/>
      <c r="C38" s="46"/>
      <c r="D38" s="45"/>
      <c r="E38" s="45"/>
      <c r="F38" s="48"/>
      <c r="G38" s="48"/>
      <c r="H38" s="48"/>
      <c r="I38" s="45"/>
      <c r="J38" s="8"/>
      <c r="K38" s="32" t="s">
        <v>12</v>
      </c>
      <c r="L38" s="31" t="s">
        <v>13</v>
      </c>
      <c r="M38" s="31" t="s">
        <v>14</v>
      </c>
      <c r="N38" s="31" t="s">
        <v>15</v>
      </c>
      <c r="O38" s="31" t="s">
        <v>16</v>
      </c>
      <c r="P38" s="31" t="s">
        <v>17</v>
      </c>
      <c r="Q38" s="31" t="s">
        <v>18</v>
      </c>
      <c r="R38" s="31" t="s">
        <v>19</v>
      </c>
    </row>
    <row r="39" spans="1:18" ht="63.75" x14ac:dyDescent="0.25">
      <c r="A39" s="24">
        <v>71</v>
      </c>
      <c r="B39" s="25" t="s">
        <v>20</v>
      </c>
      <c r="C39" s="26" t="s">
        <v>40</v>
      </c>
      <c r="D39" s="25">
        <v>60</v>
      </c>
      <c r="E39" s="27">
        <v>18.3</v>
      </c>
      <c r="F39" s="28">
        <v>0.5</v>
      </c>
      <c r="G39" s="29">
        <v>0</v>
      </c>
      <c r="H39" s="28">
        <v>2</v>
      </c>
      <c r="I39" s="27">
        <v>9.6</v>
      </c>
      <c r="J39" s="10"/>
      <c r="K39" s="27">
        <v>13.8</v>
      </c>
      <c r="L39" s="9">
        <v>0</v>
      </c>
      <c r="M39" s="2">
        <v>0</v>
      </c>
      <c r="N39" s="3">
        <v>0.3</v>
      </c>
      <c r="O39" s="2">
        <v>0</v>
      </c>
      <c r="P39" s="2">
        <v>0</v>
      </c>
      <c r="Q39" s="2">
        <v>0</v>
      </c>
      <c r="R39" s="3">
        <v>3</v>
      </c>
    </row>
    <row r="40" spans="1:18" ht="90" x14ac:dyDescent="0.25">
      <c r="A40" s="2">
        <v>82</v>
      </c>
      <c r="B40" s="2" t="s">
        <v>23</v>
      </c>
      <c r="C40" s="5" t="s">
        <v>34</v>
      </c>
      <c r="D40" s="2">
        <v>200</v>
      </c>
      <c r="E40" s="3">
        <v>9.49</v>
      </c>
      <c r="F40" s="3">
        <v>1.8</v>
      </c>
      <c r="G40" s="3">
        <v>4.9000000000000004</v>
      </c>
      <c r="H40" s="3">
        <v>15.2</v>
      </c>
      <c r="I40" s="3">
        <v>112.3</v>
      </c>
      <c r="J40" s="18"/>
      <c r="K40" s="3">
        <v>85.9</v>
      </c>
      <c r="L40" s="3">
        <v>10.6</v>
      </c>
      <c r="M40" s="3">
        <v>21.8</v>
      </c>
      <c r="N40" s="3">
        <v>0.9</v>
      </c>
      <c r="O40" s="3">
        <v>1</v>
      </c>
      <c r="P40" s="3">
        <v>5</v>
      </c>
      <c r="Q40" s="3">
        <v>0.3</v>
      </c>
      <c r="R40" s="3">
        <v>12.9</v>
      </c>
    </row>
    <row r="41" spans="1:18" x14ac:dyDescent="0.25">
      <c r="A41" s="2">
        <v>234</v>
      </c>
      <c r="B41" s="2" t="s">
        <v>25</v>
      </c>
      <c r="C41" s="23" t="s">
        <v>41</v>
      </c>
      <c r="D41" s="2" t="s">
        <v>49</v>
      </c>
      <c r="E41" s="2">
        <v>31.77</v>
      </c>
      <c r="F41" s="3">
        <v>12.7</v>
      </c>
      <c r="G41" s="3">
        <v>16.2</v>
      </c>
      <c r="H41" s="3">
        <v>10.1</v>
      </c>
      <c r="I41" s="3">
        <v>236.6</v>
      </c>
      <c r="J41" s="30"/>
      <c r="K41" s="3">
        <v>126.1</v>
      </c>
      <c r="L41" s="9">
        <v>0</v>
      </c>
      <c r="M41" s="9">
        <v>0</v>
      </c>
      <c r="N41" s="3">
        <v>0.9</v>
      </c>
      <c r="O41" s="9">
        <v>0</v>
      </c>
      <c r="P41" s="3">
        <v>0.2</v>
      </c>
      <c r="Q41" s="9">
        <v>0</v>
      </c>
      <c r="R41" s="3">
        <v>6.1</v>
      </c>
    </row>
    <row r="42" spans="1:18" x14ac:dyDescent="0.25">
      <c r="A42" s="52" t="s">
        <v>54</v>
      </c>
      <c r="B42" s="2" t="s">
        <v>27</v>
      </c>
      <c r="C42" s="10" t="s">
        <v>52</v>
      </c>
      <c r="D42" s="2" t="s">
        <v>55</v>
      </c>
      <c r="E42" s="2">
        <v>15.21</v>
      </c>
      <c r="F42" s="3">
        <v>3</v>
      </c>
      <c r="G42" s="3">
        <v>7.9</v>
      </c>
      <c r="H42" s="3">
        <v>29.8</v>
      </c>
      <c r="I42" s="3">
        <v>202.8</v>
      </c>
      <c r="J42" s="1"/>
      <c r="K42" s="3">
        <v>29.8</v>
      </c>
      <c r="L42" s="3">
        <v>0</v>
      </c>
      <c r="M42" s="3">
        <v>0</v>
      </c>
      <c r="N42" s="3">
        <v>1.6</v>
      </c>
      <c r="O42" s="9">
        <v>0</v>
      </c>
      <c r="P42" s="3">
        <v>0.4</v>
      </c>
      <c r="Q42" s="9">
        <v>0</v>
      </c>
      <c r="R42" s="3">
        <v>35.9</v>
      </c>
    </row>
    <row r="43" spans="1:18" ht="39" x14ac:dyDescent="0.25">
      <c r="A43" s="2"/>
      <c r="B43" s="2" t="s">
        <v>29</v>
      </c>
      <c r="C43" s="5" t="s">
        <v>43</v>
      </c>
      <c r="D43" s="2">
        <v>200</v>
      </c>
      <c r="E43" s="3">
        <v>12.6</v>
      </c>
      <c r="F43" s="3">
        <v>0.2</v>
      </c>
      <c r="G43" s="3">
        <v>0</v>
      </c>
      <c r="H43" s="3">
        <v>3.9</v>
      </c>
      <c r="I43" s="3">
        <v>16</v>
      </c>
      <c r="J43" s="30"/>
      <c r="K43" s="3">
        <v>0.24</v>
      </c>
      <c r="L43" s="3">
        <v>0.2</v>
      </c>
      <c r="M43" s="3">
        <v>0.5</v>
      </c>
      <c r="N43" s="3">
        <v>7</v>
      </c>
      <c r="O43" s="9">
        <v>0</v>
      </c>
      <c r="P43" s="3">
        <v>0.1</v>
      </c>
      <c r="Q43" s="3">
        <v>0</v>
      </c>
      <c r="R43" s="3">
        <v>6</v>
      </c>
    </row>
    <row r="44" spans="1:18" ht="26.25" x14ac:dyDescent="0.25">
      <c r="A44" s="2"/>
      <c r="B44" s="2" t="s">
        <v>44</v>
      </c>
      <c r="C44" s="5" t="s">
        <v>45</v>
      </c>
      <c r="D44" s="2">
        <v>30</v>
      </c>
      <c r="E44" s="3">
        <v>2.2000000000000002</v>
      </c>
      <c r="F44" s="3">
        <v>1.68</v>
      </c>
      <c r="G44" s="3">
        <v>0.33</v>
      </c>
      <c r="H44" s="3">
        <v>14.82</v>
      </c>
      <c r="I44" s="3">
        <v>68.97</v>
      </c>
      <c r="J44" s="30"/>
      <c r="K44" s="3">
        <v>6.9</v>
      </c>
      <c r="L44" s="3">
        <v>7.5</v>
      </c>
      <c r="M44" s="3">
        <v>31.799999999999997</v>
      </c>
      <c r="N44" s="3">
        <v>0.92999999999999994</v>
      </c>
      <c r="O44" s="9">
        <v>0</v>
      </c>
      <c r="P44" s="3">
        <v>0.03</v>
      </c>
      <c r="Q44" s="3">
        <v>0</v>
      </c>
      <c r="R44" s="9">
        <v>0</v>
      </c>
    </row>
    <row r="45" spans="1:18" x14ac:dyDescent="0.25">
      <c r="A45" s="2"/>
      <c r="B45" s="2" t="s">
        <v>46</v>
      </c>
      <c r="C45" s="10" t="s">
        <v>35</v>
      </c>
      <c r="D45" s="2">
        <v>30</v>
      </c>
      <c r="E45" s="15">
        <v>2.2000000000000002</v>
      </c>
      <c r="F45" s="3">
        <v>2.37</v>
      </c>
      <c r="G45" s="3">
        <v>0.3</v>
      </c>
      <c r="H45" s="3">
        <v>14.49</v>
      </c>
      <c r="I45" s="3">
        <v>70.14</v>
      </c>
      <c r="J45" s="10"/>
      <c r="K45" s="3">
        <v>6.8999999999999995</v>
      </c>
      <c r="L45" s="3">
        <v>9.8999999999999986</v>
      </c>
      <c r="M45" s="3">
        <v>26.099999999999998</v>
      </c>
      <c r="N45" s="3">
        <v>0.33</v>
      </c>
      <c r="O45" s="9">
        <v>0</v>
      </c>
      <c r="P45" s="3">
        <v>0.03</v>
      </c>
      <c r="Q45" s="3">
        <v>0</v>
      </c>
      <c r="R45" s="9">
        <v>0</v>
      </c>
    </row>
    <row r="46" spans="1:18" x14ac:dyDescent="0.25">
      <c r="A46" s="2">
        <v>386</v>
      </c>
      <c r="B46" s="2" t="s">
        <v>47</v>
      </c>
      <c r="C46" s="10" t="s">
        <v>48</v>
      </c>
      <c r="D46" s="2">
        <v>100</v>
      </c>
      <c r="E46" s="3">
        <v>12.88</v>
      </c>
      <c r="F46" s="3">
        <v>2.7</v>
      </c>
      <c r="G46" s="3">
        <v>2.5</v>
      </c>
      <c r="H46" s="3">
        <v>10.8</v>
      </c>
      <c r="I46" s="3">
        <v>79</v>
      </c>
      <c r="J46" s="10"/>
      <c r="K46" s="3">
        <v>121</v>
      </c>
      <c r="L46" s="3">
        <v>15</v>
      </c>
      <c r="M46" s="3">
        <v>94</v>
      </c>
      <c r="N46" s="3">
        <v>0.1</v>
      </c>
      <c r="O46" s="3">
        <v>20</v>
      </c>
      <c r="P46" s="3">
        <v>4.4999999999999998E-2</v>
      </c>
      <c r="Q46" s="3">
        <v>0.1</v>
      </c>
      <c r="R46" s="3">
        <v>0.9</v>
      </c>
    </row>
    <row r="47" spans="1:18" x14ac:dyDescent="0.25">
      <c r="A47" s="43" t="s">
        <v>31</v>
      </c>
      <c r="B47" s="43"/>
      <c r="C47" s="43"/>
      <c r="D47" s="16">
        <v>865</v>
      </c>
      <c r="E47" s="20">
        <f>SUM(E39:E46)</f>
        <v>104.65</v>
      </c>
      <c r="F47" s="16">
        <f>SUM(F39:F46)</f>
        <v>24.95</v>
      </c>
      <c r="G47" s="16">
        <f t="shared" ref="G47:R47" si="3">SUM(G39:G46)</f>
        <v>32.129999999999995</v>
      </c>
      <c r="H47" s="16">
        <f t="shared" si="3"/>
        <v>101.10999999999999</v>
      </c>
      <c r="I47" s="16">
        <f t="shared" si="3"/>
        <v>795.41</v>
      </c>
      <c r="J47" s="16">
        <f t="shared" si="3"/>
        <v>0</v>
      </c>
      <c r="K47" s="16">
        <f t="shared" si="3"/>
        <v>390.64</v>
      </c>
      <c r="L47" s="20">
        <f t="shared" si="3"/>
        <v>43.199999999999996</v>
      </c>
      <c r="M47" s="20">
        <f t="shared" si="3"/>
        <v>174.2</v>
      </c>
      <c r="N47" s="16">
        <f t="shared" si="3"/>
        <v>12.059999999999999</v>
      </c>
      <c r="O47" s="20">
        <f t="shared" si="3"/>
        <v>21</v>
      </c>
      <c r="P47" s="20">
        <f t="shared" si="3"/>
        <v>5.8050000000000006</v>
      </c>
      <c r="Q47" s="20">
        <f t="shared" si="3"/>
        <v>0.4</v>
      </c>
      <c r="R47" s="20">
        <f t="shared" si="3"/>
        <v>64.8</v>
      </c>
    </row>
    <row r="48" spans="1:18" x14ac:dyDescent="0.25">
      <c r="A48" s="50" t="s">
        <v>36</v>
      </c>
      <c r="B48" s="50"/>
      <c r="C48" s="50"/>
      <c r="D48" s="50"/>
      <c r="E48" s="7">
        <f>E35+E47</f>
        <v>200.44</v>
      </c>
      <c r="F48" s="7">
        <f>F35+F47</f>
        <v>41.879999999999995</v>
      </c>
      <c r="G48" s="7">
        <f>G35+G47</f>
        <v>49.879999999999995</v>
      </c>
      <c r="H48" s="7">
        <f>H35+H47</f>
        <v>193.39</v>
      </c>
      <c r="I48" s="7">
        <f>I35+I47</f>
        <v>1386.31</v>
      </c>
      <c r="J48" s="18"/>
      <c r="K48" s="7">
        <f t="shared" ref="K48:R48" si="4">K35+K47</f>
        <v>767.54</v>
      </c>
      <c r="L48" s="7">
        <f t="shared" si="4"/>
        <v>111.1</v>
      </c>
      <c r="M48" s="7">
        <f t="shared" si="4"/>
        <v>508.2</v>
      </c>
      <c r="N48" s="7">
        <f t="shared" si="4"/>
        <v>15.259999999999998</v>
      </c>
      <c r="O48" s="7">
        <f t="shared" si="4"/>
        <v>157.69999999999999</v>
      </c>
      <c r="P48" s="7">
        <f t="shared" si="4"/>
        <v>11.035</v>
      </c>
      <c r="Q48" s="7">
        <f t="shared" si="4"/>
        <v>1.08</v>
      </c>
      <c r="R48" s="7">
        <f t="shared" si="4"/>
        <v>67.5</v>
      </c>
    </row>
  </sheetData>
  <mergeCells count="54">
    <mergeCell ref="I37:I38"/>
    <mergeCell ref="O37:R37"/>
    <mergeCell ref="A26:R26"/>
    <mergeCell ref="B28:B29"/>
    <mergeCell ref="H28:H29"/>
    <mergeCell ref="C28:C29"/>
    <mergeCell ref="D28:D29"/>
    <mergeCell ref="A28:A29"/>
    <mergeCell ref="A27:R27"/>
    <mergeCell ref="O28:R28"/>
    <mergeCell ref="E28:E29"/>
    <mergeCell ref="F28:F29"/>
    <mergeCell ref="G28:G29"/>
    <mergeCell ref="A1:R1"/>
    <mergeCell ref="A2:R2"/>
    <mergeCell ref="A48:D48"/>
    <mergeCell ref="A47:C47"/>
    <mergeCell ref="A35:C35"/>
    <mergeCell ref="I28:I29"/>
    <mergeCell ref="A36:R36"/>
    <mergeCell ref="A37:A38"/>
    <mergeCell ref="B37:B38"/>
    <mergeCell ref="C37:C38"/>
    <mergeCell ref="D37:D38"/>
    <mergeCell ref="E37:E38"/>
    <mergeCell ref="F37:F38"/>
    <mergeCell ref="G37:G38"/>
    <mergeCell ref="H37:H38"/>
    <mergeCell ref="A3: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R4"/>
    <mergeCell ref="A25:D25"/>
    <mergeCell ref="A11:C11"/>
    <mergeCell ref="A12:R12"/>
    <mergeCell ref="I13:I14"/>
    <mergeCell ref="O13:R13"/>
    <mergeCell ref="A13:A14"/>
    <mergeCell ref="B13:B14"/>
    <mergeCell ref="C13:C14"/>
    <mergeCell ref="D13:D14"/>
    <mergeCell ref="E13:E14"/>
    <mergeCell ref="F13:F14"/>
    <mergeCell ref="G13:G14"/>
    <mergeCell ref="H13:H14"/>
    <mergeCell ref="A23:C23"/>
    <mergeCell ref="A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2023-11-16T07:49:58Z</dcterms:created>
  <dcterms:modified xsi:type="dcterms:W3CDTF">2024-02-28T04:52:03Z</dcterms:modified>
</cp:coreProperties>
</file>