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5" i="1" l="1"/>
  <c r="I55" i="1"/>
  <c r="G55" i="1"/>
  <c r="E55" i="1"/>
  <c r="R48" i="1"/>
  <c r="R55" i="1" s="1"/>
  <c r="Q48" i="1"/>
  <c r="Q55" i="1" s="1"/>
  <c r="P48" i="1"/>
  <c r="P55" i="1" s="1"/>
  <c r="O48" i="1"/>
  <c r="O55" i="1" s="1"/>
  <c r="N48" i="1"/>
  <c r="N55" i="1" s="1"/>
  <c r="N56" i="1" s="1"/>
  <c r="M48" i="1"/>
  <c r="M55" i="1" s="1"/>
  <c r="L48" i="1"/>
  <c r="L55" i="1" s="1"/>
  <c r="L56" i="1" s="1"/>
  <c r="K48" i="1"/>
  <c r="K55" i="1" s="1"/>
  <c r="I48" i="1"/>
  <c r="H48" i="1"/>
  <c r="H55" i="1" s="1"/>
  <c r="G48" i="1"/>
  <c r="F48" i="1"/>
  <c r="F55" i="1" s="1"/>
  <c r="O43" i="1"/>
  <c r="O56" i="1" s="1"/>
  <c r="N43" i="1"/>
  <c r="M43" i="1"/>
  <c r="M56" i="1" s="1"/>
  <c r="L43" i="1"/>
  <c r="K43" i="1"/>
  <c r="K56" i="1" s="1"/>
  <c r="J43" i="1"/>
  <c r="I43" i="1"/>
  <c r="I56" i="1" s="1"/>
  <c r="H43" i="1"/>
  <c r="H56" i="1" s="1"/>
  <c r="G43" i="1"/>
  <c r="G56" i="1" s="1"/>
  <c r="F43" i="1"/>
  <c r="F56" i="1" s="1"/>
  <c r="E43" i="1"/>
  <c r="E56" i="1" s="1"/>
  <c r="R41" i="1"/>
  <c r="R43" i="1" s="1"/>
  <c r="Q41" i="1"/>
  <c r="Q43" i="1" s="1"/>
  <c r="Q56" i="1" s="1"/>
  <c r="P41" i="1"/>
  <c r="P43" i="1" s="1"/>
  <c r="P56" i="1" l="1"/>
  <c r="R56" i="1"/>
</calcChain>
</file>

<file path=xl/sharedStrings.xml><?xml version="1.0" encoding="utf-8"?>
<sst xmlns="http://schemas.openxmlformats.org/spreadsheetml/2006/main" count="150" uniqueCount="55">
  <si>
    <t>МЕНЮ</t>
  </si>
  <si>
    <t>для школьных столовых</t>
  </si>
  <si>
    <t>( 12 лет и старше )</t>
  </si>
  <si>
    <t>День 1</t>
  </si>
  <si>
    <t>ЗАВТРАК</t>
  </si>
  <si>
    <t>№ рец.</t>
  </si>
  <si>
    <t>№</t>
  </si>
  <si>
    <t>Наименование блюд</t>
  </si>
  <si>
    <t>Выход,г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</si>
  <si>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</si>
  <si>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</si>
  <si>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</si>
  <si>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</si>
  <si>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</si>
  <si>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</si>
  <si>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</si>
  <si>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</si>
  <si>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</si>
  <si>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</si>
  <si>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</si>
  <si>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</si>
  <si>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</si>
  <si>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</si>
  <si>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</si>
  <si>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</si>
  <si>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из риса и пшена  с маслом сливочным</t>
  </si>
  <si>
    <t>250/10</t>
  </si>
  <si>
    <t>2.</t>
  </si>
  <si>
    <t>Батон в/с</t>
  </si>
  <si>
    <t>3.</t>
  </si>
  <si>
    <t>Сыр    (порциями)</t>
  </si>
  <si>
    <t>4.</t>
  </si>
  <si>
    <t>Печенье</t>
  </si>
  <si>
    <t>5.</t>
  </si>
  <si>
    <t>Какао с молоком</t>
  </si>
  <si>
    <t>Всего</t>
  </si>
  <si>
    <t>ОБЕД</t>
  </si>
  <si>
    <t>Овощи натуральные свежие (помидоры)</t>
  </si>
  <si>
    <t xml:space="preserve"> Суп картофельный с мясными фрикадельками.</t>
  </si>
  <si>
    <t>250/35</t>
  </si>
  <si>
    <t xml:space="preserve">Оладьи из говяжьей печени </t>
  </si>
  <si>
    <t>100/5</t>
  </si>
  <si>
    <t>Макаронные изделия отварные с маслом</t>
  </si>
  <si>
    <t xml:space="preserve">Компот из сухофруктов </t>
  </si>
  <si>
    <t>Хлеб ржаной</t>
  </si>
  <si>
    <t>7.</t>
  </si>
  <si>
    <t xml:space="preserve">Хлеб пшеничный </t>
  </si>
  <si>
    <t>8.</t>
  </si>
  <si>
    <t>Ряженка</t>
  </si>
  <si>
    <t>ИТОГО:</t>
  </si>
  <si>
    <t>( 7-11 лет )</t>
  </si>
  <si>
    <t>200/10</t>
  </si>
  <si>
    <t>200/28</t>
  </si>
  <si>
    <t>90/5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</si>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</sst>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 wrapText="1"/>
    </xf>
    <xf numFmtId="2" fontId="1" fillId="2" borderId="1" xfId="0" applyNumberFormat="1" applyFont="1" applyFill="1" applyBorder="1"/>
    <xf numFmtId="1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distributed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topLeftCell="A19" workbookViewId="0">
      <selection activeCell="A31" sqref="A31:R56"/>
    </sheetView>
  </sheetViews>
  <sheetFormatPr defaultRowHeight="15" x14ac:dyDescent="0.25"/>
  <sheetData>
    <row r="1" spans="1:18" ht="18.7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5.75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5.75" x14ac:dyDescent="0.25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5.75" x14ac:dyDescent="0.25">
      <c r="A4" s="39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1"/>
    </row>
    <row r="5" spans="1:18" ht="15.75" x14ac:dyDescent="0.25">
      <c r="A5" s="44" t="s">
        <v>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18" x14ac:dyDescent="0.25">
      <c r="A6" s="45" t="s">
        <v>5</v>
      </c>
      <c r="B6" s="43" t="s">
        <v>6</v>
      </c>
      <c r="C6" s="45" t="s">
        <v>7</v>
      </c>
      <c r="D6" s="47" t="s">
        <v>8</v>
      </c>
      <c r="E6" s="43" t="s">
        <v>9</v>
      </c>
      <c r="F6" s="49" t="s">
        <v>10</v>
      </c>
      <c r="G6" s="49" t="s">
        <v>11</v>
      </c>
      <c r="H6" s="49" t="s">
        <v>12</v>
      </c>
      <c r="I6" s="43" t="s">
        <v>13</v>
      </c>
      <c r="J6" s="7"/>
      <c r="K6" s="5" t="s">
        <v>14</v>
      </c>
      <c r="L6" s="5"/>
      <c r="M6" s="5"/>
      <c r="N6" s="5"/>
      <c r="O6" s="43" t="s">
        <v>15</v>
      </c>
      <c r="P6" s="43"/>
      <c r="Q6" s="43"/>
      <c r="R6" s="43"/>
    </row>
    <row r="7" spans="1:18" x14ac:dyDescent="0.25">
      <c r="A7" s="45"/>
      <c r="B7" s="43"/>
      <c r="C7" s="45"/>
      <c r="D7" s="47"/>
      <c r="E7" s="43"/>
      <c r="F7" s="50"/>
      <c r="G7" s="50"/>
      <c r="H7" s="50"/>
      <c r="I7" s="43"/>
      <c r="J7" s="7"/>
      <c r="K7" s="13" t="s">
        <v>16</v>
      </c>
      <c r="L7" s="8" t="s">
        <v>17</v>
      </c>
      <c r="M7" s="8" t="s">
        <v>18</v>
      </c>
      <c r="N7" s="8" t="s">
        <v>19</v>
      </c>
      <c r="O7" s="15" t="s">
        <v>20</v>
      </c>
      <c r="P7" s="8" t="s">
        <v>21</v>
      </c>
      <c r="Q7" s="8" t="s">
        <v>22</v>
      </c>
      <c r="R7" s="8" t="s">
        <v>23</v>
      </c>
    </row>
    <row r="8" spans="1:18" ht="102" x14ac:dyDescent="0.25">
      <c r="A8" s="10">
        <v>175</v>
      </c>
      <c r="B8" s="9" t="s">
        <v>24</v>
      </c>
      <c r="C8" s="24" t="s">
        <v>25</v>
      </c>
      <c r="D8" s="28" t="s">
        <v>26</v>
      </c>
      <c r="E8" s="29">
        <v>27</v>
      </c>
      <c r="F8" s="29">
        <v>6.9047619047619051</v>
      </c>
      <c r="G8" s="29">
        <v>12.702380952380953</v>
      </c>
      <c r="H8" s="29">
        <v>49.38095238095238</v>
      </c>
      <c r="I8" s="29">
        <v>340.90476190476193</v>
      </c>
      <c r="J8" s="28">
        <v>195</v>
      </c>
      <c r="K8" s="29">
        <v>152.02380952380952</v>
      </c>
      <c r="L8" s="29">
        <v>42.297619047619051</v>
      </c>
      <c r="M8" s="29">
        <v>178.0952380952381</v>
      </c>
      <c r="N8" s="29">
        <v>0.95238095238095233</v>
      </c>
      <c r="O8" s="29">
        <v>62.273809523809526</v>
      </c>
      <c r="P8" s="29">
        <v>0.11904761904761904</v>
      </c>
      <c r="Q8" s="29">
        <v>0.65476190476190477</v>
      </c>
      <c r="R8" s="18">
        <v>1.0952380952380953</v>
      </c>
    </row>
    <row r="9" spans="1:18" x14ac:dyDescent="0.25">
      <c r="A9" s="1"/>
      <c r="B9" s="1" t="s">
        <v>27</v>
      </c>
      <c r="C9" s="11" t="s">
        <v>28</v>
      </c>
      <c r="D9" s="1">
        <v>50</v>
      </c>
      <c r="E9" s="2">
        <v>5.63</v>
      </c>
      <c r="F9" s="2">
        <v>4</v>
      </c>
      <c r="G9" s="2">
        <v>0.7</v>
      </c>
      <c r="H9" s="2">
        <v>21</v>
      </c>
      <c r="I9" s="2">
        <v>106</v>
      </c>
      <c r="J9" s="11"/>
      <c r="K9" s="2">
        <v>11.5</v>
      </c>
      <c r="L9" s="2">
        <v>16.5</v>
      </c>
      <c r="M9" s="2">
        <v>43.5</v>
      </c>
      <c r="N9" s="2">
        <v>1</v>
      </c>
      <c r="O9" s="1">
        <v>0</v>
      </c>
      <c r="P9" s="2">
        <v>0.1</v>
      </c>
      <c r="Q9" s="2">
        <v>0.8</v>
      </c>
      <c r="R9" s="34">
        <v>0</v>
      </c>
    </row>
    <row r="10" spans="1:18" x14ac:dyDescent="0.25">
      <c r="A10" s="12">
        <v>15</v>
      </c>
      <c r="B10" s="1" t="s">
        <v>29</v>
      </c>
      <c r="C10" s="11" t="s">
        <v>30</v>
      </c>
      <c r="D10" s="1">
        <v>20</v>
      </c>
      <c r="E10" s="2">
        <v>19.2</v>
      </c>
      <c r="F10" s="18">
        <v>4.6399999999999997</v>
      </c>
      <c r="G10" s="18">
        <v>5.9</v>
      </c>
      <c r="H10" s="35">
        <v>0</v>
      </c>
      <c r="I10" s="18">
        <v>71.66</v>
      </c>
      <c r="J10" s="33"/>
      <c r="K10" s="18">
        <v>176</v>
      </c>
      <c r="L10" s="18">
        <v>7</v>
      </c>
      <c r="M10" s="18">
        <v>100</v>
      </c>
      <c r="N10" s="18">
        <v>0.2</v>
      </c>
      <c r="O10" s="18">
        <v>52</v>
      </c>
      <c r="P10" s="35">
        <v>0</v>
      </c>
      <c r="Q10" s="35">
        <v>0</v>
      </c>
      <c r="R10" s="35">
        <v>0</v>
      </c>
    </row>
    <row r="11" spans="1:18" x14ac:dyDescent="0.25">
      <c r="A11" s="1"/>
      <c r="B11" s="1" t="s">
        <v>31</v>
      </c>
      <c r="C11" s="11" t="s">
        <v>32</v>
      </c>
      <c r="D11" s="1">
        <v>20</v>
      </c>
      <c r="E11" s="2">
        <v>4.2</v>
      </c>
      <c r="F11" s="2">
        <v>0.8</v>
      </c>
      <c r="G11" s="1">
        <v>1.04</v>
      </c>
      <c r="H11" s="1">
        <v>8.64</v>
      </c>
      <c r="I11" s="2">
        <v>46.92</v>
      </c>
      <c r="J11" s="1"/>
      <c r="K11" s="2">
        <v>13.2</v>
      </c>
      <c r="L11" s="2">
        <v>2.4</v>
      </c>
      <c r="M11" s="2">
        <v>10.8</v>
      </c>
      <c r="N11" s="2">
        <v>0.28000000000000003</v>
      </c>
      <c r="O11" s="2">
        <v>1.32</v>
      </c>
      <c r="P11" s="34">
        <v>0</v>
      </c>
      <c r="Q11" s="34">
        <v>0</v>
      </c>
      <c r="R11" s="34">
        <v>0</v>
      </c>
    </row>
    <row r="12" spans="1:18" x14ac:dyDescent="0.25">
      <c r="A12" s="1">
        <v>382</v>
      </c>
      <c r="B12" s="1" t="s">
        <v>33</v>
      </c>
      <c r="C12" s="14" t="s">
        <v>34</v>
      </c>
      <c r="D12" s="19">
        <v>200</v>
      </c>
      <c r="E12" s="18">
        <v>13</v>
      </c>
      <c r="F12" s="15">
        <v>2.94</v>
      </c>
      <c r="G12" s="15">
        <v>3.42</v>
      </c>
      <c r="H12" s="15">
        <v>17.579999999999998</v>
      </c>
      <c r="I12" s="18">
        <v>118.6</v>
      </c>
      <c r="J12" s="15"/>
      <c r="K12" s="18">
        <v>152.19999999999999</v>
      </c>
      <c r="L12" s="18">
        <v>21.34</v>
      </c>
      <c r="M12" s="18">
        <v>124.56</v>
      </c>
      <c r="N12" s="18">
        <v>0.48</v>
      </c>
      <c r="O12" s="18">
        <v>24.4</v>
      </c>
      <c r="P12" s="18">
        <v>0.06</v>
      </c>
      <c r="Q12" s="16">
        <v>0.17</v>
      </c>
      <c r="R12" s="18">
        <v>1.59</v>
      </c>
    </row>
    <row r="13" spans="1:18" x14ac:dyDescent="0.25">
      <c r="A13" s="51" t="s">
        <v>35</v>
      </c>
      <c r="B13" s="51"/>
      <c r="C13" s="51"/>
      <c r="D13" s="21">
        <v>550</v>
      </c>
      <c r="E13" s="22">
        <v>69.03</v>
      </c>
      <c r="F13" s="22">
        <v>19.284761904761908</v>
      </c>
      <c r="G13" s="22">
        <v>23.762380952380951</v>
      </c>
      <c r="H13" s="22">
        <v>96.600952380952378</v>
      </c>
      <c r="I13" s="22">
        <v>684.08476190476188</v>
      </c>
      <c r="J13" s="23"/>
      <c r="K13" s="22">
        <v>504.9238095238095</v>
      </c>
      <c r="L13" s="22">
        <v>89.53761904761906</v>
      </c>
      <c r="M13" s="22">
        <v>456.95523809523809</v>
      </c>
      <c r="N13" s="22">
        <v>2.9123809523809521</v>
      </c>
      <c r="O13" s="22">
        <v>139.99380952380952</v>
      </c>
      <c r="P13" s="22">
        <v>0.27904761904761904</v>
      </c>
      <c r="Q13" s="22">
        <v>1.6247619047619049</v>
      </c>
      <c r="R13" s="22">
        <v>2.6852380952380956</v>
      </c>
    </row>
    <row r="14" spans="1:18" ht="15.75" x14ac:dyDescent="0.25">
      <c r="A14" s="44" t="s">
        <v>36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spans="1:18" x14ac:dyDescent="0.25">
      <c r="A15" s="45" t="s">
        <v>5</v>
      </c>
      <c r="B15" s="43" t="s">
        <v>6</v>
      </c>
      <c r="C15" s="45" t="s">
        <v>7</v>
      </c>
      <c r="D15" s="43" t="s">
        <v>8</v>
      </c>
      <c r="E15" s="43" t="s">
        <v>9</v>
      </c>
      <c r="F15" s="49" t="s">
        <v>10</v>
      </c>
      <c r="G15" s="49" t="s">
        <v>11</v>
      </c>
      <c r="H15" s="49" t="s">
        <v>12</v>
      </c>
      <c r="I15" s="43" t="s">
        <v>13</v>
      </c>
      <c r="J15" s="7"/>
      <c r="K15" s="5" t="s">
        <v>14</v>
      </c>
      <c r="L15" s="5"/>
      <c r="M15" s="5"/>
      <c r="N15" s="5"/>
      <c r="O15" s="43" t="s">
        <v>15</v>
      </c>
      <c r="P15" s="43"/>
      <c r="Q15" s="43"/>
      <c r="R15" s="43"/>
    </row>
    <row r="16" spans="1:18" x14ac:dyDescent="0.25">
      <c r="A16" s="45"/>
      <c r="B16" s="43"/>
      <c r="C16" s="45"/>
      <c r="D16" s="43"/>
      <c r="E16" s="43"/>
      <c r="F16" s="50"/>
      <c r="G16" s="50"/>
      <c r="H16" s="50"/>
      <c r="I16" s="43"/>
      <c r="J16" s="7"/>
      <c r="K16" s="13" t="s">
        <v>16</v>
      </c>
      <c r="L16" s="8" t="s">
        <v>17</v>
      </c>
      <c r="M16" s="8" t="s">
        <v>18</v>
      </c>
      <c r="N16" s="8" t="s">
        <v>19</v>
      </c>
      <c r="O16" s="8" t="s">
        <v>20</v>
      </c>
      <c r="P16" s="8" t="s">
        <v>21</v>
      </c>
      <c r="Q16" s="8" t="s">
        <v>22</v>
      </c>
      <c r="R16" s="8" t="s">
        <v>23</v>
      </c>
    </row>
    <row r="17" spans="1:18" ht="77.25" x14ac:dyDescent="0.25">
      <c r="A17" s="26">
        <v>71</v>
      </c>
      <c r="B17" s="17" t="s">
        <v>24</v>
      </c>
      <c r="C17" s="4" t="s">
        <v>37</v>
      </c>
      <c r="D17" s="1">
        <v>100</v>
      </c>
      <c r="E17" s="1">
        <v>22.42</v>
      </c>
      <c r="F17" s="32">
        <v>1.2</v>
      </c>
      <c r="G17" s="32">
        <v>0.2</v>
      </c>
      <c r="H17" s="32">
        <v>4.5999999999999996</v>
      </c>
      <c r="I17" s="2">
        <v>26</v>
      </c>
      <c r="J17" s="27"/>
      <c r="K17" s="2">
        <v>14</v>
      </c>
      <c r="L17" s="2">
        <v>20</v>
      </c>
      <c r="M17" s="2">
        <v>0</v>
      </c>
      <c r="N17" s="2">
        <v>0.8</v>
      </c>
      <c r="O17" s="2">
        <v>0</v>
      </c>
      <c r="P17" s="2">
        <v>0</v>
      </c>
      <c r="Q17" s="2">
        <v>0</v>
      </c>
      <c r="R17" s="2">
        <v>17.5</v>
      </c>
    </row>
    <row r="18" spans="1:18" ht="77.25" x14ac:dyDescent="0.25">
      <c r="A18" s="1">
        <v>104</v>
      </c>
      <c r="B18" s="1" t="s">
        <v>27</v>
      </c>
      <c r="C18" s="3" t="s">
        <v>38</v>
      </c>
      <c r="D18" s="15" t="s">
        <v>39</v>
      </c>
      <c r="E18" s="2">
        <v>36.049999999999997</v>
      </c>
      <c r="F18" s="2">
        <v>11.25</v>
      </c>
      <c r="G18" s="2">
        <v>7.875</v>
      </c>
      <c r="H18" s="2">
        <v>27.625</v>
      </c>
      <c r="I18" s="2">
        <v>226.125</v>
      </c>
      <c r="J18" s="2"/>
      <c r="K18" s="2">
        <v>82.6875</v>
      </c>
      <c r="L18" s="2">
        <v>33.125</v>
      </c>
      <c r="M18" s="2">
        <v>80.124999999999986</v>
      </c>
      <c r="N18" s="2">
        <v>1.7250000000000001</v>
      </c>
      <c r="O18" s="2">
        <v>1</v>
      </c>
      <c r="P18" s="2">
        <v>11.85</v>
      </c>
      <c r="Q18" s="2">
        <v>1.625</v>
      </c>
      <c r="R18" s="2">
        <v>25.037500000000001</v>
      </c>
    </row>
    <row r="19" spans="1:18" ht="51.75" x14ac:dyDescent="0.25">
      <c r="A19" s="1">
        <v>282</v>
      </c>
      <c r="B19" s="1" t="s">
        <v>29</v>
      </c>
      <c r="C19" s="4" t="s">
        <v>40</v>
      </c>
      <c r="D19" s="15" t="s">
        <v>41</v>
      </c>
      <c r="E19" s="2">
        <v>67.25</v>
      </c>
      <c r="F19" s="2">
        <v>16.8</v>
      </c>
      <c r="G19" s="2">
        <v>23.1</v>
      </c>
      <c r="H19" s="2">
        <v>6.1</v>
      </c>
      <c r="I19" s="2">
        <v>299.7</v>
      </c>
      <c r="J19" s="27"/>
      <c r="K19" s="2">
        <v>19.5</v>
      </c>
      <c r="L19" s="2">
        <v>22</v>
      </c>
      <c r="M19" s="2">
        <v>346.9</v>
      </c>
      <c r="N19" s="2">
        <v>7.4</v>
      </c>
      <c r="O19" s="2">
        <v>9.6999999999999993</v>
      </c>
      <c r="P19" s="2">
        <v>2.7</v>
      </c>
      <c r="Q19" s="2">
        <v>9.5</v>
      </c>
      <c r="R19" s="2">
        <v>34.6</v>
      </c>
    </row>
    <row r="20" spans="1:18" ht="64.5" x14ac:dyDescent="0.25">
      <c r="A20" s="1">
        <v>309</v>
      </c>
      <c r="B20" s="15" t="s">
        <v>31</v>
      </c>
      <c r="C20" s="25" t="s">
        <v>42</v>
      </c>
      <c r="D20" s="15">
        <v>180</v>
      </c>
      <c r="E20" s="2">
        <v>11.92</v>
      </c>
      <c r="F20" s="2">
        <v>6.6239999999999997</v>
      </c>
      <c r="G20" s="2">
        <v>5.4</v>
      </c>
      <c r="H20" s="2">
        <v>31.74</v>
      </c>
      <c r="I20" s="2">
        <v>202.14</v>
      </c>
      <c r="J20" s="30"/>
      <c r="K20" s="2">
        <v>5.8320000000000007</v>
      </c>
      <c r="L20" s="2">
        <v>25.344000000000001</v>
      </c>
      <c r="M20" s="2">
        <v>44.603999999999999</v>
      </c>
      <c r="N20" s="2">
        <v>1.3230000000000002</v>
      </c>
      <c r="O20" s="2">
        <v>0</v>
      </c>
      <c r="P20" s="2">
        <v>6.3E-2</v>
      </c>
      <c r="Q20" s="2">
        <v>0.93600000000000005</v>
      </c>
      <c r="R20" s="2">
        <v>0</v>
      </c>
    </row>
    <row r="21" spans="1:18" ht="51.75" x14ac:dyDescent="0.25">
      <c r="A21" s="1">
        <v>349</v>
      </c>
      <c r="B21" s="1" t="s">
        <v>33</v>
      </c>
      <c r="C21" s="3" t="s">
        <v>43</v>
      </c>
      <c r="D21" s="15">
        <v>200</v>
      </c>
      <c r="E21" s="1">
        <v>7.02</v>
      </c>
      <c r="F21" s="2">
        <v>0.6</v>
      </c>
      <c r="G21" s="2">
        <v>0.09</v>
      </c>
      <c r="H21" s="2">
        <v>32.01</v>
      </c>
      <c r="I21" s="2">
        <v>132.80000000000001</v>
      </c>
      <c r="J21" s="27"/>
      <c r="K21" s="2">
        <v>32.479999999999997</v>
      </c>
      <c r="L21" s="2">
        <v>17.46</v>
      </c>
      <c r="M21" s="2">
        <v>23.44</v>
      </c>
      <c r="N21" s="2">
        <v>0.7</v>
      </c>
      <c r="O21" s="2">
        <v>0</v>
      </c>
      <c r="P21" s="2">
        <v>0.02</v>
      </c>
      <c r="Q21" s="2">
        <v>0.26</v>
      </c>
      <c r="R21" s="2">
        <v>0.73</v>
      </c>
    </row>
    <row r="22" spans="1:18" ht="26.25" x14ac:dyDescent="0.25">
      <c r="A22" s="1"/>
      <c r="B22" s="1">
        <v>6</v>
      </c>
      <c r="C22" s="3" t="s">
        <v>44</v>
      </c>
      <c r="D22" s="15">
        <v>40</v>
      </c>
      <c r="E22" s="2">
        <v>2.93</v>
      </c>
      <c r="F22" s="2">
        <v>2.2400000000000002</v>
      </c>
      <c r="G22" s="2">
        <v>0.44000000000000006</v>
      </c>
      <c r="H22" s="2">
        <v>19.759999999999998</v>
      </c>
      <c r="I22" s="2">
        <v>91.960000000000008</v>
      </c>
      <c r="J22" s="27"/>
      <c r="K22" s="2">
        <v>9.1999999999999993</v>
      </c>
      <c r="L22" s="2">
        <v>10</v>
      </c>
      <c r="M22" s="2">
        <v>42.4</v>
      </c>
      <c r="N22" s="2">
        <v>1.24</v>
      </c>
      <c r="O22" s="2">
        <v>0</v>
      </c>
      <c r="P22" s="2">
        <v>0.04</v>
      </c>
      <c r="Q22" s="2">
        <v>0</v>
      </c>
      <c r="R22" s="2">
        <v>0</v>
      </c>
    </row>
    <row r="23" spans="1:18" x14ac:dyDescent="0.25">
      <c r="A23" s="1"/>
      <c r="B23" s="1" t="s">
        <v>45</v>
      </c>
      <c r="C23" s="14" t="s">
        <v>46</v>
      </c>
      <c r="D23" s="15">
        <v>70</v>
      </c>
      <c r="E23" s="18">
        <v>5.13</v>
      </c>
      <c r="F23" s="18">
        <v>5.53</v>
      </c>
      <c r="G23" s="18">
        <v>0.7</v>
      </c>
      <c r="H23" s="18">
        <v>33.81</v>
      </c>
      <c r="I23" s="18">
        <v>163.66</v>
      </c>
      <c r="J23" s="33"/>
      <c r="K23" s="18">
        <v>16.100000000000001</v>
      </c>
      <c r="L23" s="18">
        <v>23.1</v>
      </c>
      <c r="M23" s="18">
        <v>60.9</v>
      </c>
      <c r="N23" s="18">
        <v>0.77</v>
      </c>
      <c r="O23" s="18">
        <v>0</v>
      </c>
      <c r="P23" s="18">
        <v>7.0000000000000007E-2</v>
      </c>
      <c r="Q23" s="18">
        <v>0</v>
      </c>
      <c r="R23" s="18">
        <v>0</v>
      </c>
    </row>
    <row r="24" spans="1:18" x14ac:dyDescent="0.25">
      <c r="A24" s="1">
        <v>386</v>
      </c>
      <c r="B24" s="1" t="s">
        <v>47</v>
      </c>
      <c r="C24" s="11" t="s">
        <v>48</v>
      </c>
      <c r="D24" s="1">
        <v>100</v>
      </c>
      <c r="E24" s="2">
        <v>12.36</v>
      </c>
      <c r="F24" s="2">
        <v>3</v>
      </c>
      <c r="G24" s="2">
        <v>1</v>
      </c>
      <c r="H24" s="2">
        <v>4.2</v>
      </c>
      <c r="I24" s="2">
        <v>40</v>
      </c>
      <c r="J24" s="2">
        <v>40</v>
      </c>
      <c r="K24" s="2">
        <v>124</v>
      </c>
      <c r="L24" s="2">
        <v>14</v>
      </c>
      <c r="M24" s="2">
        <v>92</v>
      </c>
      <c r="N24" s="2">
        <v>0.1</v>
      </c>
      <c r="O24" s="2">
        <v>0</v>
      </c>
      <c r="P24" s="2">
        <v>0.03</v>
      </c>
      <c r="Q24" s="2">
        <v>0.1</v>
      </c>
      <c r="R24" s="2">
        <v>0.3</v>
      </c>
    </row>
    <row r="25" spans="1:18" x14ac:dyDescent="0.25">
      <c r="A25" s="51" t="s">
        <v>35</v>
      </c>
      <c r="B25" s="51"/>
      <c r="C25" s="51"/>
      <c r="D25" s="20">
        <v>1080</v>
      </c>
      <c r="E25" s="31">
        <v>165.07999999999998</v>
      </c>
      <c r="F25" s="31">
        <v>47.244000000000007</v>
      </c>
      <c r="G25" s="31">
        <v>38.805000000000007</v>
      </c>
      <c r="H25" s="31">
        <v>159.84499999999997</v>
      </c>
      <c r="I25" s="31">
        <v>1182.3850000000002</v>
      </c>
      <c r="J25" s="31">
        <v>40</v>
      </c>
      <c r="K25" s="31">
        <v>303.79949999999997</v>
      </c>
      <c r="L25" s="31">
        <v>165.029</v>
      </c>
      <c r="M25" s="31">
        <v>690.36899999999991</v>
      </c>
      <c r="N25" s="31">
        <v>14.058</v>
      </c>
      <c r="O25" s="31">
        <v>10.7</v>
      </c>
      <c r="P25" s="31">
        <v>14.773</v>
      </c>
      <c r="Q25" s="31">
        <v>12.420999999999999</v>
      </c>
      <c r="R25" s="31">
        <v>78.167500000000004</v>
      </c>
    </row>
    <row r="26" spans="1:18" x14ac:dyDescent="0.25">
      <c r="A26" s="46" t="s">
        <v>49</v>
      </c>
      <c r="B26" s="46"/>
      <c r="C26" s="46"/>
      <c r="D26" s="46"/>
      <c r="E26" s="6">
        <v>234.10999999999999</v>
      </c>
      <c r="F26" s="6">
        <v>66.528761904761922</v>
      </c>
      <c r="G26" s="6">
        <v>62.567380952380958</v>
      </c>
      <c r="H26" s="6">
        <v>256.44595238095235</v>
      </c>
      <c r="I26" s="6">
        <v>1866.469761904762</v>
      </c>
      <c r="J26" s="27"/>
      <c r="K26" s="6">
        <v>808.72330952380946</v>
      </c>
      <c r="L26" s="6">
        <v>254.56661904761904</v>
      </c>
      <c r="M26" s="6">
        <v>1147.3242380952379</v>
      </c>
      <c r="N26" s="6">
        <v>16.970380952380953</v>
      </c>
      <c r="O26" s="6">
        <v>150.69380952380951</v>
      </c>
      <c r="P26" s="6">
        <v>15.052047619047618</v>
      </c>
      <c r="Q26" s="6">
        <v>14.045761904761903</v>
      </c>
      <c r="R26" s="6">
        <v>80.852738095238095</v>
      </c>
    </row>
    <row r="31" spans="1:18" ht="18.75" x14ac:dyDescent="0.25">
      <c r="A31" s="38" t="s">
        <v>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</row>
    <row r="32" spans="1:18" ht="15.75" x14ac:dyDescent="0.25">
      <c r="A32" s="42" t="s">
        <v>1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spans="1:18" ht="15.75" x14ac:dyDescent="0.25">
      <c r="A33" s="48" t="s">
        <v>50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</row>
    <row r="34" spans="1:18" ht="15.75" x14ac:dyDescent="0.25">
      <c r="A34" s="39" t="s">
        <v>3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1"/>
    </row>
    <row r="35" spans="1:18" ht="15.75" x14ac:dyDescent="0.25">
      <c r="A35" s="44" t="s">
        <v>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</row>
    <row r="36" spans="1:18" x14ac:dyDescent="0.25">
      <c r="A36" s="45" t="s">
        <v>5</v>
      </c>
      <c r="B36" s="43" t="s">
        <v>6</v>
      </c>
      <c r="C36" s="45" t="s">
        <v>7</v>
      </c>
      <c r="D36" s="47" t="s">
        <v>8</v>
      </c>
      <c r="E36" s="43" t="s">
        <v>9</v>
      </c>
      <c r="F36" s="49" t="s">
        <v>10</v>
      </c>
      <c r="G36" s="49" t="s">
        <v>11</v>
      </c>
      <c r="H36" s="49" t="s">
        <v>12</v>
      </c>
      <c r="I36" s="43" t="s">
        <v>13</v>
      </c>
      <c r="J36" s="7"/>
      <c r="K36" s="5" t="s">
        <v>14</v>
      </c>
      <c r="L36" s="5"/>
      <c r="M36" s="5"/>
      <c r="N36" s="5"/>
      <c r="O36" s="43" t="s">
        <v>15</v>
      </c>
      <c r="P36" s="43"/>
      <c r="Q36" s="43"/>
      <c r="R36" s="43"/>
    </row>
    <row r="37" spans="1:18" x14ac:dyDescent="0.25">
      <c r="A37" s="45"/>
      <c r="B37" s="43"/>
      <c r="C37" s="45"/>
      <c r="D37" s="47"/>
      <c r="E37" s="43"/>
      <c r="F37" s="50"/>
      <c r="G37" s="50"/>
      <c r="H37" s="50"/>
      <c r="I37" s="43"/>
      <c r="J37" s="7"/>
      <c r="K37" s="36" t="s">
        <v>16</v>
      </c>
      <c r="L37" s="37" t="s">
        <v>17</v>
      </c>
      <c r="M37" s="37" t="s">
        <v>18</v>
      </c>
      <c r="N37" s="37" t="s">
        <v>19</v>
      </c>
      <c r="O37" s="15" t="s">
        <v>20</v>
      </c>
      <c r="P37" s="37" t="s">
        <v>21</v>
      </c>
      <c r="Q37" s="37" t="s">
        <v>22</v>
      </c>
      <c r="R37" s="37" t="s">
        <v>23</v>
      </c>
    </row>
    <row r="38" spans="1:18" ht="102" x14ac:dyDescent="0.25">
      <c r="A38" s="9">
        <v>175</v>
      </c>
      <c r="B38" s="9" t="s">
        <v>24</v>
      </c>
      <c r="C38" s="24" t="s">
        <v>25</v>
      </c>
      <c r="D38" s="28" t="s">
        <v>51</v>
      </c>
      <c r="E38" s="29">
        <v>23.8</v>
      </c>
      <c r="F38" s="28">
        <v>4.3499999999999996</v>
      </c>
      <c r="G38" s="28">
        <v>9.42</v>
      </c>
      <c r="H38" s="28">
        <v>39.08</v>
      </c>
      <c r="I38" s="28">
        <v>259.36</v>
      </c>
      <c r="J38" s="28">
        <v>195</v>
      </c>
      <c r="K38" s="29">
        <v>127.7</v>
      </c>
      <c r="L38" s="29">
        <v>35.53</v>
      </c>
      <c r="M38" s="29">
        <v>149.6</v>
      </c>
      <c r="N38" s="29">
        <v>0.8</v>
      </c>
      <c r="O38" s="28">
        <v>52.31</v>
      </c>
      <c r="P38" s="29">
        <v>0.1</v>
      </c>
      <c r="Q38" s="28">
        <v>0.55000000000000004</v>
      </c>
      <c r="R38" s="18">
        <v>0.92</v>
      </c>
    </row>
    <row r="39" spans="1:18" x14ac:dyDescent="0.25">
      <c r="A39" s="1"/>
      <c r="B39" s="1" t="s">
        <v>27</v>
      </c>
      <c r="C39" s="11" t="s">
        <v>28</v>
      </c>
      <c r="D39" s="1">
        <v>50</v>
      </c>
      <c r="E39" s="2">
        <v>5.63</v>
      </c>
      <c r="F39" s="2">
        <v>4</v>
      </c>
      <c r="G39" s="2">
        <v>0.7</v>
      </c>
      <c r="H39" s="2">
        <v>21</v>
      </c>
      <c r="I39" s="2">
        <v>106</v>
      </c>
      <c r="J39" s="11"/>
      <c r="K39" s="2">
        <v>11.5</v>
      </c>
      <c r="L39" s="2">
        <v>16.5</v>
      </c>
      <c r="M39" s="2">
        <v>43.5</v>
      </c>
      <c r="N39" s="2">
        <v>1</v>
      </c>
      <c r="O39" s="1">
        <v>0</v>
      </c>
      <c r="P39" s="2">
        <v>0.1</v>
      </c>
      <c r="Q39" s="2">
        <v>0.8</v>
      </c>
      <c r="R39" s="34">
        <v>0</v>
      </c>
    </row>
    <row r="40" spans="1:18" x14ac:dyDescent="0.25">
      <c r="A40" s="12">
        <v>15</v>
      </c>
      <c r="B40" s="1" t="s">
        <v>29</v>
      </c>
      <c r="C40" s="11" t="s">
        <v>30</v>
      </c>
      <c r="D40" s="1">
        <v>20</v>
      </c>
      <c r="E40" s="2">
        <v>19.2</v>
      </c>
      <c r="F40" s="18">
        <v>4.6399999999999997</v>
      </c>
      <c r="G40" s="18">
        <v>5.9</v>
      </c>
      <c r="H40" s="35">
        <v>0</v>
      </c>
      <c r="I40" s="18">
        <v>71.66</v>
      </c>
      <c r="J40" s="33"/>
      <c r="K40" s="18">
        <v>176</v>
      </c>
      <c r="L40" s="18">
        <v>7</v>
      </c>
      <c r="M40" s="18">
        <v>100</v>
      </c>
      <c r="N40" s="18">
        <v>0.2</v>
      </c>
      <c r="O40" s="18">
        <v>52</v>
      </c>
      <c r="P40" s="35">
        <v>0</v>
      </c>
      <c r="Q40" s="35">
        <v>0</v>
      </c>
      <c r="R40" s="35">
        <v>0</v>
      </c>
    </row>
    <row r="41" spans="1:18" x14ac:dyDescent="0.25">
      <c r="A41" s="1"/>
      <c r="B41" s="1" t="s">
        <v>27</v>
      </c>
      <c r="C41" s="11" t="s">
        <v>32</v>
      </c>
      <c r="D41" s="1">
        <v>20</v>
      </c>
      <c r="E41" s="2">
        <v>4.2</v>
      </c>
      <c r="F41" s="2">
        <v>0.8</v>
      </c>
      <c r="G41" s="1">
        <v>1.04</v>
      </c>
      <c r="H41" s="1">
        <v>8.64</v>
      </c>
      <c r="I41" s="2">
        <v>46.92</v>
      </c>
      <c r="J41" s="1"/>
      <c r="K41" s="2">
        <v>13.2</v>
      </c>
      <c r="L41" s="2">
        <v>2.4</v>
      </c>
      <c r="M41" s="2">
        <v>10.8</v>
      </c>
      <c r="N41" s="2">
        <v>0.28000000000000003</v>
      </c>
      <c r="O41" s="2">
        <v>1.32</v>
      </c>
      <c r="P41" s="34">
        <f>0*30/50</f>
        <v>0</v>
      </c>
      <c r="Q41" s="34">
        <f t="shared" ref="Q41:R41" si="0">0*30/50</f>
        <v>0</v>
      </c>
      <c r="R41" s="34">
        <f t="shared" si="0"/>
        <v>0</v>
      </c>
    </row>
    <row r="42" spans="1:18" x14ac:dyDescent="0.25">
      <c r="A42" s="1">
        <v>382</v>
      </c>
      <c r="B42" s="1" t="s">
        <v>33</v>
      </c>
      <c r="C42" s="14" t="s">
        <v>34</v>
      </c>
      <c r="D42" s="19">
        <v>200</v>
      </c>
      <c r="E42" s="18">
        <v>13</v>
      </c>
      <c r="F42" s="15">
        <v>2.94</v>
      </c>
      <c r="G42" s="15">
        <v>3.42</v>
      </c>
      <c r="H42" s="15">
        <v>17.579999999999998</v>
      </c>
      <c r="I42" s="18">
        <v>118.6</v>
      </c>
      <c r="J42" s="15"/>
      <c r="K42" s="18">
        <v>152.19999999999999</v>
      </c>
      <c r="L42" s="18">
        <v>21.34</v>
      </c>
      <c r="M42" s="18">
        <v>124.56</v>
      </c>
      <c r="N42" s="18">
        <v>0.48</v>
      </c>
      <c r="O42" s="18">
        <v>24.4</v>
      </c>
      <c r="P42" s="18">
        <v>0.06</v>
      </c>
      <c r="Q42" s="16">
        <v>0.17</v>
      </c>
      <c r="R42" s="18">
        <v>1.59</v>
      </c>
    </row>
    <row r="43" spans="1:18" x14ac:dyDescent="0.25">
      <c r="A43" s="51" t="s">
        <v>35</v>
      </c>
      <c r="B43" s="51"/>
      <c r="C43" s="51"/>
      <c r="D43" s="21">
        <v>500</v>
      </c>
      <c r="E43" s="22">
        <f t="shared" ref="E43:R43" si="1">SUM(E38:E42)</f>
        <v>65.83</v>
      </c>
      <c r="F43" s="22">
        <f t="shared" si="1"/>
        <v>16.73</v>
      </c>
      <c r="G43" s="22">
        <f t="shared" si="1"/>
        <v>20.479999999999997</v>
      </c>
      <c r="H43" s="22">
        <f t="shared" si="1"/>
        <v>86.3</v>
      </c>
      <c r="I43" s="22">
        <f t="shared" si="1"/>
        <v>602.54</v>
      </c>
      <c r="J43" s="22">
        <f t="shared" si="1"/>
        <v>195</v>
      </c>
      <c r="K43" s="22">
        <f t="shared" si="1"/>
        <v>480.59999999999997</v>
      </c>
      <c r="L43" s="22">
        <f t="shared" si="1"/>
        <v>82.77</v>
      </c>
      <c r="M43" s="22">
        <f t="shared" si="1"/>
        <v>428.46000000000004</v>
      </c>
      <c r="N43" s="22">
        <f t="shared" si="1"/>
        <v>2.7600000000000002</v>
      </c>
      <c r="O43" s="22">
        <f t="shared" si="1"/>
        <v>130.03</v>
      </c>
      <c r="P43" s="22">
        <f t="shared" si="1"/>
        <v>0.26</v>
      </c>
      <c r="Q43" s="22">
        <f t="shared" si="1"/>
        <v>1.52</v>
      </c>
      <c r="R43" s="22">
        <f t="shared" si="1"/>
        <v>2.5100000000000002</v>
      </c>
    </row>
    <row r="44" spans="1:18" ht="15.75" x14ac:dyDescent="0.25">
      <c r="A44" s="44" t="s">
        <v>36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</row>
    <row r="45" spans="1:18" x14ac:dyDescent="0.25">
      <c r="A45" s="45" t="s">
        <v>5</v>
      </c>
      <c r="B45" s="43" t="s">
        <v>6</v>
      </c>
      <c r="C45" s="45" t="s">
        <v>7</v>
      </c>
      <c r="D45" s="43" t="s">
        <v>8</v>
      </c>
      <c r="E45" s="43" t="s">
        <v>9</v>
      </c>
      <c r="F45" s="49" t="s">
        <v>10</v>
      </c>
      <c r="G45" s="49" t="s">
        <v>11</v>
      </c>
      <c r="H45" s="49" t="s">
        <v>12</v>
      </c>
      <c r="I45" s="43" t="s">
        <v>13</v>
      </c>
      <c r="J45" s="7"/>
      <c r="K45" s="5" t="s">
        <v>14</v>
      </c>
      <c r="L45" s="5"/>
      <c r="M45" s="5"/>
      <c r="N45" s="5"/>
      <c r="O45" s="43" t="s">
        <v>15</v>
      </c>
      <c r="P45" s="43"/>
      <c r="Q45" s="43"/>
      <c r="R45" s="43"/>
    </row>
    <row r="46" spans="1:18" x14ac:dyDescent="0.25">
      <c r="A46" s="45"/>
      <c r="B46" s="43"/>
      <c r="C46" s="45"/>
      <c r="D46" s="43"/>
      <c r="E46" s="43"/>
      <c r="F46" s="50"/>
      <c r="G46" s="50"/>
      <c r="H46" s="50"/>
      <c r="I46" s="43"/>
      <c r="J46" s="7"/>
      <c r="K46" s="36" t="s">
        <v>16</v>
      </c>
      <c r="L46" s="37" t="s">
        <v>17</v>
      </c>
      <c r="M46" s="37" t="s">
        <v>18</v>
      </c>
      <c r="N46" s="37" t="s">
        <v>19</v>
      </c>
      <c r="O46" s="37" t="s">
        <v>20</v>
      </c>
      <c r="P46" s="37" t="s">
        <v>21</v>
      </c>
      <c r="Q46" s="37" t="s">
        <v>22</v>
      </c>
      <c r="R46" s="37" t="s">
        <v>23</v>
      </c>
    </row>
    <row r="47" spans="1:18" ht="76.5" x14ac:dyDescent="0.25">
      <c r="A47" s="1">
        <v>71</v>
      </c>
      <c r="B47" s="17">
        <v>1</v>
      </c>
      <c r="C47" s="52" t="s">
        <v>37</v>
      </c>
      <c r="D47" s="1">
        <v>60</v>
      </c>
      <c r="E47" s="1">
        <v>13.45</v>
      </c>
      <c r="F47" s="32">
        <v>0.72</v>
      </c>
      <c r="G47" s="32">
        <v>0.12</v>
      </c>
      <c r="H47" s="53">
        <v>2.76</v>
      </c>
      <c r="I47" s="2">
        <v>15.6</v>
      </c>
      <c r="J47" s="11"/>
      <c r="K47" s="2">
        <v>8.4</v>
      </c>
      <c r="L47" s="2">
        <v>12</v>
      </c>
      <c r="M47" s="34">
        <v>0</v>
      </c>
      <c r="N47" s="1">
        <v>0.48</v>
      </c>
      <c r="O47" s="34">
        <v>0</v>
      </c>
      <c r="P47" s="34">
        <v>0</v>
      </c>
      <c r="Q47" s="34">
        <v>0</v>
      </c>
      <c r="R47" s="2">
        <v>10.5</v>
      </c>
    </row>
    <row r="48" spans="1:18" ht="77.25" x14ac:dyDescent="0.25">
      <c r="A48" s="1">
        <v>104</v>
      </c>
      <c r="B48" s="1" t="s">
        <v>27</v>
      </c>
      <c r="C48" s="3" t="s">
        <v>38</v>
      </c>
      <c r="D48" s="15" t="s">
        <v>52</v>
      </c>
      <c r="E48" s="1">
        <v>28.84</v>
      </c>
      <c r="F48" s="2">
        <f>9*200/220</f>
        <v>8.1818181818181817</v>
      </c>
      <c r="G48" s="2">
        <f>6.3*200/220</f>
        <v>5.7272727272727275</v>
      </c>
      <c r="H48" s="2">
        <f>22.1*200/220</f>
        <v>20.09090909090909</v>
      </c>
      <c r="I48" s="2">
        <f>180.9*200/220</f>
        <v>164.45454545454547</v>
      </c>
      <c r="J48" s="27"/>
      <c r="K48" s="2">
        <f>66.15*200/220</f>
        <v>60.136363636363647</v>
      </c>
      <c r="L48" s="2">
        <f>26.5*200/220</f>
        <v>24.09090909090909</v>
      </c>
      <c r="M48" s="2">
        <f>64.1*200/220</f>
        <v>58.272727272727266</v>
      </c>
      <c r="N48" s="2">
        <f>1.38*200/220</f>
        <v>1.2545454545454546</v>
      </c>
      <c r="O48" s="2">
        <f>0.8*200/220</f>
        <v>0.72727272727272729</v>
      </c>
      <c r="P48" s="2">
        <f>9.48*200/220</f>
        <v>8.6181818181818191</v>
      </c>
      <c r="Q48" s="2">
        <f>1.3*200/220</f>
        <v>1.1818181818181819</v>
      </c>
      <c r="R48" s="2">
        <f>20.03*200/220</f>
        <v>18.209090909090911</v>
      </c>
    </row>
    <row r="49" spans="1:18" ht="51.75" x14ac:dyDescent="0.25">
      <c r="A49" s="1">
        <v>282</v>
      </c>
      <c r="B49" s="1" t="s">
        <v>29</v>
      </c>
      <c r="C49" s="4" t="s">
        <v>40</v>
      </c>
      <c r="D49" s="15" t="s">
        <v>53</v>
      </c>
      <c r="E49" s="2">
        <v>61.08</v>
      </c>
      <c r="F49" s="2">
        <v>15.28</v>
      </c>
      <c r="G49" s="2">
        <v>18.46</v>
      </c>
      <c r="H49" s="1">
        <v>6.25</v>
      </c>
      <c r="I49" s="2">
        <v>268.36</v>
      </c>
      <c r="J49" s="11"/>
      <c r="K49" s="2">
        <v>19.600000000000001</v>
      </c>
      <c r="L49" s="2">
        <v>15.09</v>
      </c>
      <c r="M49" s="2">
        <v>223.38</v>
      </c>
      <c r="N49" s="2">
        <v>11.47</v>
      </c>
      <c r="O49" s="1">
        <v>6.48</v>
      </c>
      <c r="P49" s="2">
        <v>0.21</v>
      </c>
      <c r="Q49" s="2">
        <v>6.8</v>
      </c>
      <c r="R49" s="2">
        <v>77.94</v>
      </c>
    </row>
    <row r="50" spans="1:18" ht="64.5" x14ac:dyDescent="0.25">
      <c r="A50" s="1">
        <v>309</v>
      </c>
      <c r="B50" s="15" t="s">
        <v>31</v>
      </c>
      <c r="C50" s="25" t="s">
        <v>42</v>
      </c>
      <c r="D50" s="1">
        <v>150</v>
      </c>
      <c r="E50" s="2">
        <v>9.94</v>
      </c>
      <c r="F50" s="2">
        <v>5.52</v>
      </c>
      <c r="G50" s="2">
        <v>4.5</v>
      </c>
      <c r="H50" s="2">
        <v>26.45</v>
      </c>
      <c r="I50" s="2">
        <v>168.45</v>
      </c>
      <c r="J50" s="30"/>
      <c r="K50" s="2">
        <v>4.8600000000000003</v>
      </c>
      <c r="L50" s="2">
        <v>21.12</v>
      </c>
      <c r="M50" s="2">
        <v>37.17</v>
      </c>
      <c r="N50" s="2">
        <v>1.1025</v>
      </c>
      <c r="O50" s="34">
        <v>0</v>
      </c>
      <c r="P50" s="2">
        <v>5.2500000000000005E-2</v>
      </c>
      <c r="Q50" s="2">
        <v>0.78</v>
      </c>
      <c r="R50" s="2">
        <v>0</v>
      </c>
    </row>
    <row r="51" spans="1:18" ht="51.75" x14ac:dyDescent="0.25">
      <c r="A51" s="1">
        <v>349</v>
      </c>
      <c r="B51" s="1" t="s">
        <v>33</v>
      </c>
      <c r="C51" s="3" t="s">
        <v>43</v>
      </c>
      <c r="D51" s="15">
        <v>200</v>
      </c>
      <c r="E51" s="1">
        <v>7.02</v>
      </c>
      <c r="F51" s="2">
        <v>0.6</v>
      </c>
      <c r="G51" s="2">
        <v>0.09</v>
      </c>
      <c r="H51" s="1">
        <v>32.01</v>
      </c>
      <c r="I51" s="2">
        <v>132.80000000000001</v>
      </c>
      <c r="J51" s="11"/>
      <c r="K51" s="2">
        <v>32.479999999999997</v>
      </c>
      <c r="L51" s="2">
        <v>17.46</v>
      </c>
      <c r="M51" s="2">
        <v>23.44</v>
      </c>
      <c r="N51" s="2">
        <v>0.7</v>
      </c>
      <c r="O51" s="34">
        <v>0</v>
      </c>
      <c r="P51" s="2">
        <v>0.02</v>
      </c>
      <c r="Q51" s="2">
        <v>0.26</v>
      </c>
      <c r="R51" s="2">
        <v>0.73</v>
      </c>
    </row>
    <row r="52" spans="1:18" ht="26.25" x14ac:dyDescent="0.25">
      <c r="A52" s="1"/>
      <c r="B52" s="1" t="s">
        <v>54</v>
      </c>
      <c r="C52" s="3" t="s">
        <v>44</v>
      </c>
      <c r="D52" s="1">
        <v>30</v>
      </c>
      <c r="E52" s="2">
        <v>2.2000000000000002</v>
      </c>
      <c r="F52" s="2">
        <v>1.68</v>
      </c>
      <c r="G52" s="2">
        <v>0.33</v>
      </c>
      <c r="H52" s="1">
        <v>14.82</v>
      </c>
      <c r="I52" s="2">
        <v>68.97</v>
      </c>
      <c r="J52" s="11"/>
      <c r="K52" s="2">
        <v>6.9</v>
      </c>
      <c r="L52" s="2">
        <v>7.5</v>
      </c>
      <c r="M52" s="2">
        <v>31.799999999999997</v>
      </c>
      <c r="N52" s="2">
        <v>0.92999999999999994</v>
      </c>
      <c r="O52" s="34">
        <v>0</v>
      </c>
      <c r="P52" s="34">
        <v>0.03</v>
      </c>
      <c r="Q52" s="54">
        <v>0</v>
      </c>
      <c r="R52" s="2">
        <v>0</v>
      </c>
    </row>
    <row r="53" spans="1:18" x14ac:dyDescent="0.25">
      <c r="A53" s="1"/>
      <c r="B53" s="1" t="s">
        <v>45</v>
      </c>
      <c r="C53" s="14" t="s">
        <v>46</v>
      </c>
      <c r="D53" s="19">
        <v>30</v>
      </c>
      <c r="E53" s="18">
        <v>2.2000000000000002</v>
      </c>
      <c r="F53" s="18">
        <v>2.37</v>
      </c>
      <c r="G53" s="18">
        <v>0.3</v>
      </c>
      <c r="H53" s="15">
        <v>14.49</v>
      </c>
      <c r="I53" s="18">
        <v>70.14</v>
      </c>
      <c r="J53" s="14"/>
      <c r="K53" s="18">
        <v>6.8999999999999995</v>
      </c>
      <c r="L53" s="18">
        <v>9.8999999999999986</v>
      </c>
      <c r="M53" s="18">
        <v>26.099999999999998</v>
      </c>
      <c r="N53" s="18">
        <v>0.33</v>
      </c>
      <c r="O53" s="35">
        <v>0</v>
      </c>
      <c r="P53" s="35">
        <v>0.03</v>
      </c>
      <c r="Q53" s="16">
        <v>0</v>
      </c>
      <c r="R53" s="18">
        <v>0</v>
      </c>
    </row>
    <row r="54" spans="1:18" x14ac:dyDescent="0.25">
      <c r="A54" s="1">
        <v>386</v>
      </c>
      <c r="B54" s="1" t="s">
        <v>47</v>
      </c>
      <c r="C54" s="11" t="s">
        <v>48</v>
      </c>
      <c r="D54" s="1">
        <v>100</v>
      </c>
      <c r="E54" s="2">
        <v>12.36</v>
      </c>
      <c r="F54" s="2">
        <v>3</v>
      </c>
      <c r="G54" s="2">
        <v>1</v>
      </c>
      <c r="H54" s="2">
        <v>4.2</v>
      </c>
      <c r="I54" s="2">
        <v>40</v>
      </c>
      <c r="J54" s="11"/>
      <c r="K54" s="2">
        <v>124</v>
      </c>
      <c r="L54" s="2">
        <v>14</v>
      </c>
      <c r="M54" s="2">
        <v>92</v>
      </c>
      <c r="N54" s="2">
        <v>0.1</v>
      </c>
      <c r="O54" s="34">
        <v>0</v>
      </c>
      <c r="P54" s="34">
        <v>0.03</v>
      </c>
      <c r="Q54" s="2">
        <v>0.1</v>
      </c>
      <c r="R54" s="2">
        <v>0.3</v>
      </c>
    </row>
    <row r="55" spans="1:18" x14ac:dyDescent="0.25">
      <c r="A55" s="51" t="s">
        <v>35</v>
      </c>
      <c r="B55" s="51"/>
      <c r="C55" s="51"/>
      <c r="D55" s="20">
        <v>893</v>
      </c>
      <c r="E55" s="31">
        <f>SUM(E47:E54)</f>
        <v>137.09</v>
      </c>
      <c r="F55" s="31">
        <f>SUM(F47:F54)</f>
        <v>37.351818181818182</v>
      </c>
      <c r="G55" s="31">
        <f t="shared" ref="G55:R55" si="2">SUM(G47:G54)</f>
        <v>30.527272727272727</v>
      </c>
      <c r="H55" s="31">
        <f t="shared" si="2"/>
        <v>121.07090909090908</v>
      </c>
      <c r="I55" s="31">
        <f t="shared" si="2"/>
        <v>928.77454545454555</v>
      </c>
      <c r="J55" s="20">
        <f t="shared" si="2"/>
        <v>0</v>
      </c>
      <c r="K55" s="31">
        <f t="shared" si="2"/>
        <v>263.27636363636367</v>
      </c>
      <c r="L55" s="31">
        <f t="shared" si="2"/>
        <v>121.16090909090912</v>
      </c>
      <c r="M55" s="31">
        <f t="shared" si="2"/>
        <v>492.1627272727273</v>
      </c>
      <c r="N55" s="31">
        <f t="shared" si="2"/>
        <v>16.367045454545455</v>
      </c>
      <c r="O55" s="31">
        <f t="shared" si="2"/>
        <v>7.2072727272727279</v>
      </c>
      <c r="P55" s="31">
        <f t="shared" si="2"/>
        <v>8.9906818181818178</v>
      </c>
      <c r="Q55" s="20">
        <f t="shared" si="2"/>
        <v>9.1218181818181812</v>
      </c>
      <c r="R55" s="31">
        <f t="shared" si="2"/>
        <v>107.67909090909092</v>
      </c>
    </row>
    <row r="56" spans="1:18" x14ac:dyDescent="0.25">
      <c r="A56" s="46" t="s">
        <v>49</v>
      </c>
      <c r="B56" s="46"/>
      <c r="C56" s="46"/>
      <c r="D56" s="46"/>
      <c r="E56" s="6">
        <f>E43+E55</f>
        <v>202.92000000000002</v>
      </c>
      <c r="F56" s="6">
        <f>F43+F55</f>
        <v>54.081818181818178</v>
      </c>
      <c r="G56" s="6">
        <f>G43+G55</f>
        <v>51.007272727272721</v>
      </c>
      <c r="H56" s="6">
        <f>H43+H55</f>
        <v>207.37090909090909</v>
      </c>
      <c r="I56" s="6">
        <f>I43+I55</f>
        <v>1531.3145454545456</v>
      </c>
      <c r="J56" s="27"/>
      <c r="K56" s="6">
        <f t="shared" ref="K56:R56" si="3">K43+K55</f>
        <v>743.87636363636364</v>
      </c>
      <c r="L56" s="6">
        <f t="shared" si="3"/>
        <v>203.9309090909091</v>
      </c>
      <c r="M56" s="6">
        <f t="shared" si="3"/>
        <v>920.62272727272739</v>
      </c>
      <c r="N56" s="6">
        <f t="shared" si="3"/>
        <v>19.127045454545456</v>
      </c>
      <c r="O56" s="6">
        <f t="shared" si="3"/>
        <v>137.23727272727274</v>
      </c>
      <c r="P56" s="6">
        <f t="shared" si="3"/>
        <v>9.2506818181818176</v>
      </c>
      <c r="Q56" s="6">
        <f t="shared" si="3"/>
        <v>10.641818181818181</v>
      </c>
      <c r="R56" s="6">
        <f t="shared" si="3"/>
        <v>110.18909090909092</v>
      </c>
    </row>
  </sheetData>
  <mergeCells count="58">
    <mergeCell ref="A55:C55"/>
    <mergeCell ref="A56:D56"/>
    <mergeCell ref="A43:C43"/>
    <mergeCell ref="A44:R44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O45:R45"/>
    <mergeCell ref="F36:F37"/>
    <mergeCell ref="G36:G37"/>
    <mergeCell ref="H36:H37"/>
    <mergeCell ref="I36:I37"/>
    <mergeCell ref="O36:R36"/>
    <mergeCell ref="A36:A37"/>
    <mergeCell ref="B36:B37"/>
    <mergeCell ref="C36:C37"/>
    <mergeCell ref="D36:D37"/>
    <mergeCell ref="E36:E37"/>
    <mergeCell ref="A31:R31"/>
    <mergeCell ref="A32:R32"/>
    <mergeCell ref="A33:R33"/>
    <mergeCell ref="A34:R34"/>
    <mergeCell ref="A35:R35"/>
    <mergeCell ref="A26:D26"/>
    <mergeCell ref="D6:D7"/>
    <mergeCell ref="A3:R3"/>
    <mergeCell ref="E6:E7"/>
    <mergeCell ref="D15:D16"/>
    <mergeCell ref="E15:E16"/>
    <mergeCell ref="F15:F16"/>
    <mergeCell ref="G15:G16"/>
    <mergeCell ref="A14:R14"/>
    <mergeCell ref="B15:B16"/>
    <mergeCell ref="C15:C16"/>
    <mergeCell ref="A15:A16"/>
    <mergeCell ref="H15:H16"/>
    <mergeCell ref="I15:I16"/>
    <mergeCell ref="C6:C7"/>
    <mergeCell ref="A25:C25"/>
    <mergeCell ref="A1:R1"/>
    <mergeCell ref="A4:R4"/>
    <mergeCell ref="A2:R2"/>
    <mergeCell ref="O15:R15"/>
    <mergeCell ref="A5:R5"/>
    <mergeCell ref="O6:R6"/>
    <mergeCell ref="A6:A7"/>
    <mergeCell ref="B6:B7"/>
    <mergeCell ref="A13:C13"/>
    <mergeCell ref="F6:F7"/>
    <mergeCell ref="G6:G7"/>
    <mergeCell ref="H6:H7"/>
    <mergeCell ref="I6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2023-11-16T07:49:05Z</dcterms:created>
  <dcterms:modified xsi:type="dcterms:W3CDTF">2023-11-16T08:11:25Z</dcterms:modified>
</cp:coreProperties>
</file>