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1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42" i="1" l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R33" i="1"/>
  <c r="R43" i="1" s="1"/>
  <c r="Q33" i="1"/>
  <c r="Q43" i="1" s="1"/>
  <c r="P33" i="1"/>
  <c r="P43" i="1" s="1"/>
  <c r="O33" i="1"/>
  <c r="O43" i="1" s="1"/>
  <c r="N33" i="1"/>
  <c r="N43" i="1" s="1"/>
  <c r="M33" i="1"/>
  <c r="M43" i="1" s="1"/>
  <c r="L33" i="1"/>
  <c r="L43" i="1" s="1"/>
  <c r="K33" i="1"/>
  <c r="K43" i="1" s="1"/>
  <c r="J33" i="1"/>
  <c r="J43" i="1" s="1"/>
  <c r="I33" i="1"/>
  <c r="I43" i="1" s="1"/>
  <c r="H33" i="1"/>
  <c r="H43" i="1" s="1"/>
  <c r="G33" i="1"/>
  <c r="G43" i="1" s="1"/>
  <c r="F33" i="1"/>
  <c r="F43" i="1" s="1"/>
  <c r="E33" i="1"/>
  <c r="E43" i="1" s="1"/>
  <c r="Q21" i="1" l="1"/>
  <c r="P21" i="1"/>
  <c r="O21" i="1"/>
  <c r="N21" i="1"/>
  <c r="M21" i="1"/>
  <c r="J21" i="1"/>
  <c r="J22" i="1" s="1"/>
  <c r="H21" i="1"/>
  <c r="H22" i="1" s="1"/>
  <c r="F21" i="1"/>
  <c r="F22" i="1" s="1"/>
  <c r="E21" i="1"/>
  <c r="R14" i="1"/>
  <c r="R21" i="1" s="1"/>
  <c r="N14" i="1"/>
  <c r="L14" i="1"/>
  <c r="L21" i="1" s="1"/>
  <c r="K14" i="1"/>
  <c r="K21" i="1" s="1"/>
  <c r="I14" i="1"/>
  <c r="I21" i="1" s="1"/>
  <c r="H14" i="1"/>
  <c r="G14" i="1"/>
  <c r="G21" i="1" s="1"/>
  <c r="F14" i="1"/>
  <c r="R9" i="1"/>
  <c r="R22" i="1" s="1"/>
  <c r="Q9" i="1"/>
  <c r="Q22" i="1" s="1"/>
  <c r="P9" i="1"/>
  <c r="P22" i="1" s="1"/>
  <c r="O9" i="1"/>
  <c r="O22" i="1" s="1"/>
  <c r="N9" i="1"/>
  <c r="N22" i="1" s="1"/>
  <c r="M9" i="1"/>
  <c r="M22" i="1" s="1"/>
  <c r="L9" i="1"/>
  <c r="L22" i="1" s="1"/>
  <c r="K9" i="1"/>
  <c r="K22" i="1" s="1"/>
  <c r="I9" i="1"/>
  <c r="I22" i="1" s="1"/>
  <c r="H9" i="1"/>
  <c r="G9" i="1"/>
  <c r="G22" i="1" s="1"/>
  <c r="F9" i="1"/>
  <c r="E9" i="1"/>
  <c r="E22" i="1" s="1"/>
</calcChain>
</file>

<file path=xl/sharedStrings.xml><?xml version="1.0" encoding="utf-8"?>
<sst xmlns="http://schemas.openxmlformats.org/spreadsheetml/2006/main" count="135" uniqueCount="49">
  <si>
    <t>ЗАВТРАК</t>
  </si>
  <si>
    <t>№ рец.</t>
  </si>
  <si>
    <t>№</t>
  </si>
  <si>
    <t>Наименование блюд</t>
  </si>
  <si>
    <t>Выход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</si>
  <si>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</si>
  <si>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</si>
  <si>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</si>
  <si>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</si>
  <si>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</si>
  <si>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</si>
  <si>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</si>
  <si>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</si>
  <si>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</si>
  <si>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</si>
  <si>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</si>
  <si>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</si>
  <si>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</si>
  <si>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</si>
  <si>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</si>
  <si>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279/331</t>
  </si>
  <si>
    <t>1.</t>
  </si>
  <si>
    <t>Тефтели из говядины с  соусом</t>
  </si>
  <si>
    <t>100/30</t>
  </si>
  <si>
    <t>2.</t>
  </si>
  <si>
    <t xml:space="preserve"> Каша гречневая рассыпчатая</t>
  </si>
  <si>
    <t>3.</t>
  </si>
  <si>
    <t>Хлеб пшеничный 1с.</t>
  </si>
  <si>
    <t>4.</t>
  </si>
  <si>
    <t>Чай с сахаром с лимоном</t>
  </si>
  <si>
    <t>Всего</t>
  </si>
  <si>
    <t>ОБЕД</t>
  </si>
  <si>
    <t xml:space="preserve"> Суп картофельный с бобовыми     (горох) </t>
  </si>
  <si>
    <t>Рыба (морская), тушенная в томате с овощами</t>
  </si>
  <si>
    <t xml:space="preserve">Рагу из овощей </t>
  </si>
  <si>
    <t>5.</t>
  </si>
  <si>
    <t>Напиток апельсиновый</t>
  </si>
  <si>
    <t>6.</t>
  </si>
  <si>
    <t>Хлеб ржаной</t>
  </si>
  <si>
    <t>7.</t>
  </si>
  <si>
    <t xml:space="preserve">Хлеб пшеничный </t>
  </si>
  <si>
    <t>8.</t>
  </si>
  <si>
    <t>Снежок</t>
  </si>
  <si>
    <t>ИТОГО:</t>
  </si>
  <si>
    <t>День 10 (старше 12 лет)</t>
  </si>
  <si>
    <t>90/30</t>
  </si>
  <si>
    <t>День 10 (7-11 лет)</t>
  </si>
  <si>
    <t>Салат из белокочанной капусты.</t>
  </si>
  <si>
    <t xml:space="preserve"> Суп картофельный с бобовыми (горох) на курином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</si>
</sst>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2" fontId="1" fillId="0" borderId="1" xfId="0" applyNumberFormat="1" applyFont="1" applyBorder="1"/>
    <xf numFmtId="0" fontId="1" fillId="0" borderId="6" xfId="0" applyFont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0" fillId="0" borderId="1" xfId="0" applyNumberForma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2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abSelected="1" topLeftCell="A25" workbookViewId="0">
      <selection activeCell="D45" sqref="D45"/>
    </sheetView>
  </sheetViews>
  <sheetFormatPr defaultRowHeight="15" x14ac:dyDescent="0.25"/>
  <sheetData>
    <row r="1" spans="1:18" ht="15.75" x14ac:dyDescent="0.25">
      <c r="A1" s="37" t="s">
        <v>44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9"/>
    </row>
    <row r="2" spans="1:18" ht="15.75" x14ac:dyDescent="0.2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5" customHeight="1" x14ac:dyDescent="0.25">
      <c r="A3" s="34" t="s">
        <v>1</v>
      </c>
      <c r="B3" s="33" t="s">
        <v>2</v>
      </c>
      <c r="C3" s="34" t="s">
        <v>3</v>
      </c>
      <c r="D3" s="33" t="s">
        <v>4</v>
      </c>
      <c r="E3" s="33" t="s">
        <v>5</v>
      </c>
      <c r="F3" s="35" t="s">
        <v>6</v>
      </c>
      <c r="G3" s="35" t="s">
        <v>7</v>
      </c>
      <c r="H3" s="35" t="s">
        <v>8</v>
      </c>
      <c r="I3" s="33" t="s">
        <v>9</v>
      </c>
      <c r="J3" s="8"/>
      <c r="K3" s="6" t="s">
        <v>10</v>
      </c>
      <c r="L3" s="6"/>
      <c r="M3" s="6"/>
      <c r="N3" s="6"/>
      <c r="O3" s="33" t="s">
        <v>11</v>
      </c>
      <c r="P3" s="33"/>
      <c r="Q3" s="33"/>
      <c r="R3" s="33"/>
    </row>
    <row r="4" spans="1:18" x14ac:dyDescent="0.25">
      <c r="A4" s="34"/>
      <c r="B4" s="33"/>
      <c r="C4" s="34"/>
      <c r="D4" s="33"/>
      <c r="E4" s="33"/>
      <c r="F4" s="36"/>
      <c r="G4" s="36"/>
      <c r="H4" s="36"/>
      <c r="I4" s="33"/>
      <c r="J4" s="8"/>
      <c r="K4" s="22" t="s">
        <v>12</v>
      </c>
      <c r="L4" s="21" t="s">
        <v>13</v>
      </c>
      <c r="M4" s="21" t="s">
        <v>14</v>
      </c>
      <c r="N4" s="21" t="s">
        <v>15</v>
      </c>
      <c r="O4" s="21" t="s">
        <v>16</v>
      </c>
      <c r="P4" s="21" t="s">
        <v>17</v>
      </c>
      <c r="Q4" s="21" t="s">
        <v>18</v>
      </c>
      <c r="R4" s="21" t="s">
        <v>19</v>
      </c>
    </row>
    <row r="5" spans="1:18" ht="51.75" x14ac:dyDescent="0.25">
      <c r="A5" s="1" t="s">
        <v>20</v>
      </c>
      <c r="B5" s="11" t="s">
        <v>21</v>
      </c>
      <c r="C5" s="14" t="s">
        <v>22</v>
      </c>
      <c r="D5" s="11" t="s">
        <v>23</v>
      </c>
      <c r="E5" s="11">
        <v>50.75</v>
      </c>
      <c r="F5" s="12">
        <v>11.666666666666666</v>
      </c>
      <c r="G5" s="12">
        <v>19.111111111111111</v>
      </c>
      <c r="H5" s="2">
        <v>17.333333333333332</v>
      </c>
      <c r="I5" s="2">
        <v>287</v>
      </c>
      <c r="J5" s="20"/>
      <c r="K5" s="2">
        <v>56.222222222222221</v>
      </c>
      <c r="L5" s="2">
        <v>27.666666666666668</v>
      </c>
      <c r="M5" s="2">
        <v>137.55555555555554</v>
      </c>
      <c r="N5" s="2">
        <v>1.2222222222222223</v>
      </c>
      <c r="O5" s="2">
        <v>49.666666666666664</v>
      </c>
      <c r="P5" s="2">
        <v>3.5000000000000003E-2</v>
      </c>
      <c r="Q5" s="2">
        <v>0</v>
      </c>
      <c r="R5" s="2">
        <v>1.2222222222222223</v>
      </c>
    </row>
    <row r="6" spans="1:18" ht="51.75" x14ac:dyDescent="0.25">
      <c r="A6" s="1">
        <v>171</v>
      </c>
      <c r="B6" s="1" t="s">
        <v>24</v>
      </c>
      <c r="C6" s="13" t="s">
        <v>25</v>
      </c>
      <c r="D6" s="1">
        <v>180</v>
      </c>
      <c r="E6" s="2">
        <v>19.82</v>
      </c>
      <c r="F6" s="2">
        <v>7.56</v>
      </c>
      <c r="G6" s="2">
        <v>11.88</v>
      </c>
      <c r="H6" s="2">
        <v>56.04</v>
      </c>
      <c r="I6" s="2">
        <v>300.89999999999998</v>
      </c>
      <c r="J6" s="15"/>
      <c r="K6" s="2">
        <v>136.69999999999999</v>
      </c>
      <c r="L6" s="2">
        <v>1.4</v>
      </c>
      <c r="M6" s="2">
        <v>22.2</v>
      </c>
      <c r="N6" s="2">
        <v>1.2</v>
      </c>
      <c r="O6" s="2">
        <v>1.2</v>
      </c>
      <c r="P6" s="2">
        <v>0.1</v>
      </c>
      <c r="Q6" s="2">
        <v>0</v>
      </c>
      <c r="R6" s="2">
        <v>0</v>
      </c>
    </row>
    <row r="7" spans="1:18" x14ac:dyDescent="0.25">
      <c r="A7" s="1"/>
      <c r="B7" s="1" t="s">
        <v>26</v>
      </c>
      <c r="C7" s="9" t="s">
        <v>27</v>
      </c>
      <c r="D7" s="1">
        <v>40</v>
      </c>
      <c r="E7" s="2">
        <v>2.93</v>
      </c>
      <c r="F7" s="2">
        <v>3.16</v>
      </c>
      <c r="G7" s="2">
        <v>0.4</v>
      </c>
      <c r="H7" s="2">
        <v>19.32</v>
      </c>
      <c r="I7" s="2">
        <v>93.52</v>
      </c>
      <c r="J7" s="15"/>
      <c r="K7" s="2">
        <v>9.1999999999999993</v>
      </c>
      <c r="L7" s="2">
        <v>13.2</v>
      </c>
      <c r="M7" s="2">
        <v>34.799999999999997</v>
      </c>
      <c r="N7" s="2">
        <v>0.44</v>
      </c>
      <c r="O7" s="2">
        <v>0</v>
      </c>
      <c r="P7" s="2">
        <v>0.04</v>
      </c>
      <c r="Q7" s="2">
        <v>0.09</v>
      </c>
      <c r="R7" s="2">
        <v>0.1</v>
      </c>
    </row>
    <row r="8" spans="1:18" x14ac:dyDescent="0.25">
      <c r="A8" s="1">
        <v>377</v>
      </c>
      <c r="B8" s="1" t="s">
        <v>28</v>
      </c>
      <c r="C8" s="9" t="s">
        <v>29</v>
      </c>
      <c r="D8" s="1">
        <v>200</v>
      </c>
      <c r="E8" s="2">
        <v>4.4400000000000004</v>
      </c>
      <c r="F8" s="2">
        <v>0.2</v>
      </c>
      <c r="G8" s="2">
        <v>0</v>
      </c>
      <c r="H8" s="2">
        <v>16</v>
      </c>
      <c r="I8" s="2">
        <v>65</v>
      </c>
      <c r="J8" s="15"/>
      <c r="K8" s="2">
        <v>225.1</v>
      </c>
      <c r="L8" s="2">
        <v>198.2</v>
      </c>
      <c r="M8" s="2">
        <v>371.1</v>
      </c>
      <c r="N8" s="2">
        <v>36.799999999999997</v>
      </c>
      <c r="O8" s="2">
        <v>0</v>
      </c>
      <c r="P8" s="2">
        <v>1.1000000000000001</v>
      </c>
      <c r="Q8" s="2">
        <v>3.6</v>
      </c>
      <c r="R8" s="2">
        <v>7.3</v>
      </c>
    </row>
    <row r="9" spans="1:18" x14ac:dyDescent="0.25">
      <c r="A9" s="32" t="s">
        <v>30</v>
      </c>
      <c r="B9" s="32"/>
      <c r="C9" s="32"/>
      <c r="D9" s="21">
        <v>550</v>
      </c>
      <c r="E9" s="7">
        <f>SUM(E4:E8)</f>
        <v>77.94</v>
      </c>
      <c r="F9" s="7">
        <f>SUM(F4:F8)</f>
        <v>22.586666666666666</v>
      </c>
      <c r="G9" s="7">
        <f>SUM(G4:G8)</f>
        <v>31.391111111111108</v>
      </c>
      <c r="H9" s="7">
        <f>SUM(H4:H8)</f>
        <v>108.69333333333333</v>
      </c>
      <c r="I9" s="7">
        <f>SUM(I4:I8)</f>
        <v>746.42</v>
      </c>
      <c r="J9" s="15"/>
      <c r="K9" s="7">
        <f t="shared" ref="K9:R9" si="0">SUM(K5:K8)</f>
        <v>427.22222222222217</v>
      </c>
      <c r="L9" s="7">
        <f t="shared" si="0"/>
        <v>240.46666666666664</v>
      </c>
      <c r="M9" s="7">
        <f t="shared" si="0"/>
        <v>565.65555555555557</v>
      </c>
      <c r="N9" s="7">
        <f t="shared" si="0"/>
        <v>39.662222222222219</v>
      </c>
      <c r="O9" s="7">
        <f t="shared" si="0"/>
        <v>50.866666666666667</v>
      </c>
      <c r="P9" s="7">
        <f t="shared" si="0"/>
        <v>1.2750000000000001</v>
      </c>
      <c r="Q9" s="7">
        <f t="shared" si="0"/>
        <v>3.69</v>
      </c>
      <c r="R9" s="7">
        <f t="shared" si="0"/>
        <v>8.6222222222222218</v>
      </c>
    </row>
    <row r="10" spans="1:18" ht="15.75" x14ac:dyDescent="0.25">
      <c r="A10" s="29" t="s">
        <v>31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1"/>
    </row>
    <row r="11" spans="1:18" ht="15" customHeight="1" x14ac:dyDescent="0.25">
      <c r="A11" s="34" t="s">
        <v>1</v>
      </c>
      <c r="B11" s="33" t="s">
        <v>2</v>
      </c>
      <c r="C11" s="34" t="s">
        <v>3</v>
      </c>
      <c r="D11" s="33" t="s">
        <v>4</v>
      </c>
      <c r="E11" s="33" t="s">
        <v>5</v>
      </c>
      <c r="F11" s="35" t="s">
        <v>6</v>
      </c>
      <c r="G11" s="35" t="s">
        <v>7</v>
      </c>
      <c r="H11" s="35" t="s">
        <v>8</v>
      </c>
      <c r="I11" s="33" t="s">
        <v>9</v>
      </c>
      <c r="J11" s="8"/>
      <c r="K11" s="6" t="s">
        <v>10</v>
      </c>
      <c r="L11" s="6"/>
      <c r="M11" s="6"/>
      <c r="N11" s="6"/>
      <c r="O11" s="33" t="s">
        <v>11</v>
      </c>
      <c r="P11" s="33"/>
      <c r="Q11" s="33"/>
      <c r="R11" s="33"/>
    </row>
    <row r="12" spans="1:18" x14ac:dyDescent="0.25">
      <c r="A12" s="34"/>
      <c r="B12" s="33"/>
      <c r="C12" s="34"/>
      <c r="D12" s="33"/>
      <c r="E12" s="33"/>
      <c r="F12" s="36"/>
      <c r="G12" s="36"/>
      <c r="H12" s="36"/>
      <c r="I12" s="33"/>
      <c r="J12" s="8"/>
      <c r="K12" s="22" t="s">
        <v>12</v>
      </c>
      <c r="L12" s="21" t="s">
        <v>13</v>
      </c>
      <c r="M12" s="21" t="s">
        <v>14</v>
      </c>
      <c r="N12" s="21" t="s">
        <v>15</v>
      </c>
      <c r="O12" s="21" t="s">
        <v>16</v>
      </c>
      <c r="P12" s="21" t="s">
        <v>17</v>
      </c>
      <c r="Q12" s="21" t="s">
        <v>18</v>
      </c>
      <c r="R12" s="21" t="s">
        <v>19</v>
      </c>
    </row>
    <row r="13" spans="1:18" ht="51.75" x14ac:dyDescent="0.25">
      <c r="A13" s="10">
        <v>45</v>
      </c>
      <c r="B13" s="1" t="s">
        <v>21</v>
      </c>
      <c r="C13" s="4" t="s">
        <v>47</v>
      </c>
      <c r="D13" s="1">
        <v>100</v>
      </c>
      <c r="E13" s="1">
        <v>8.2200000000000006</v>
      </c>
      <c r="F13" s="16">
        <v>1.3</v>
      </c>
      <c r="G13" s="16">
        <v>4.7</v>
      </c>
      <c r="H13" s="16">
        <v>10.3</v>
      </c>
      <c r="I13" s="1">
        <v>88</v>
      </c>
      <c r="J13" s="1"/>
      <c r="K13" s="1">
        <v>37.299999999999997</v>
      </c>
      <c r="L13" s="1">
        <v>15.2</v>
      </c>
      <c r="M13" s="1">
        <v>27.7</v>
      </c>
      <c r="N13" s="1">
        <v>0.5</v>
      </c>
      <c r="O13" s="1">
        <v>0</v>
      </c>
      <c r="P13" s="1">
        <v>0</v>
      </c>
      <c r="Q13" s="1">
        <v>0</v>
      </c>
      <c r="R13" s="1">
        <v>32.5</v>
      </c>
    </row>
    <row r="14" spans="1:18" ht="77.25" x14ac:dyDescent="0.25">
      <c r="A14" s="1">
        <v>102</v>
      </c>
      <c r="B14" s="1" t="s">
        <v>24</v>
      </c>
      <c r="C14" s="3" t="s">
        <v>32</v>
      </c>
      <c r="D14" s="11">
        <v>250</v>
      </c>
      <c r="E14" s="1">
        <v>7.28</v>
      </c>
      <c r="F14" s="2">
        <f>5.1*250/200</f>
        <v>6.375</v>
      </c>
      <c r="G14" s="2">
        <f>5.4*250/200</f>
        <v>6.75</v>
      </c>
      <c r="H14" s="2">
        <f>23.9*250/200</f>
        <v>29.875</v>
      </c>
      <c r="I14" s="2">
        <f>163.8*250/200</f>
        <v>204.75</v>
      </c>
      <c r="J14" s="20"/>
      <c r="K14" s="2">
        <f>45.8*250/200</f>
        <v>57.25</v>
      </c>
      <c r="L14" s="2">
        <f>35.5*250/200</f>
        <v>44.375</v>
      </c>
      <c r="M14" s="2">
        <v>0</v>
      </c>
      <c r="N14" s="2">
        <f>4.6*250/200</f>
        <v>5.75</v>
      </c>
      <c r="O14" s="2">
        <v>0</v>
      </c>
      <c r="P14" s="2">
        <v>0</v>
      </c>
      <c r="Q14" s="2">
        <v>0</v>
      </c>
      <c r="R14" s="2">
        <f>11.2*250/200</f>
        <v>14</v>
      </c>
    </row>
    <row r="15" spans="1:18" x14ac:dyDescent="0.25">
      <c r="A15" s="1">
        <v>229</v>
      </c>
      <c r="B15" s="1" t="s">
        <v>26</v>
      </c>
      <c r="C15" s="5" t="s">
        <v>33</v>
      </c>
      <c r="D15" s="11" t="s">
        <v>23</v>
      </c>
      <c r="E15" s="1">
        <v>31.31</v>
      </c>
      <c r="F15" s="2">
        <v>11.83</v>
      </c>
      <c r="G15" s="2">
        <v>6.24</v>
      </c>
      <c r="H15" s="2">
        <v>6.24</v>
      </c>
      <c r="I15" s="2">
        <v>128.69999999999999</v>
      </c>
      <c r="J15" s="20"/>
      <c r="K15" s="2">
        <v>46.14</v>
      </c>
      <c r="L15" s="2">
        <v>44.38</v>
      </c>
      <c r="M15" s="2">
        <v>168.49</v>
      </c>
      <c r="N15" s="2">
        <v>0.86</v>
      </c>
      <c r="O15" s="2">
        <v>1.98</v>
      </c>
      <c r="P15" s="2">
        <v>6.76</v>
      </c>
      <c r="Q15" s="2">
        <v>1.04</v>
      </c>
      <c r="R15" s="2">
        <v>3.12</v>
      </c>
    </row>
    <row r="16" spans="1:18" ht="26.25" x14ac:dyDescent="0.25">
      <c r="A16" s="1">
        <v>143</v>
      </c>
      <c r="B16" s="11" t="s">
        <v>28</v>
      </c>
      <c r="C16" s="14" t="s">
        <v>34</v>
      </c>
      <c r="D16" s="11">
        <v>180</v>
      </c>
      <c r="E16" s="12">
        <v>23.86</v>
      </c>
      <c r="F16" s="12">
        <v>2.52</v>
      </c>
      <c r="G16" s="12">
        <v>14.52</v>
      </c>
      <c r="H16" s="2">
        <v>18.600000000000001</v>
      </c>
      <c r="I16" s="2">
        <v>214.32</v>
      </c>
      <c r="J16" s="15"/>
      <c r="K16" s="2">
        <v>28.68</v>
      </c>
      <c r="L16" s="2">
        <v>33.36</v>
      </c>
      <c r="M16" s="2">
        <v>74.16</v>
      </c>
      <c r="N16" s="2">
        <v>1.1759999999999999</v>
      </c>
      <c r="O16" s="2">
        <v>37.200000000000003</v>
      </c>
      <c r="P16" s="2">
        <v>8.4000000000000005E-2</v>
      </c>
      <c r="Q16" s="2">
        <v>0</v>
      </c>
      <c r="R16" s="2">
        <v>10.404</v>
      </c>
    </row>
    <row r="17" spans="1:18" ht="39" x14ac:dyDescent="0.25">
      <c r="A17" s="1">
        <v>1041</v>
      </c>
      <c r="B17" s="1" t="s">
        <v>35</v>
      </c>
      <c r="C17" s="3" t="s">
        <v>36</v>
      </c>
      <c r="D17" s="1">
        <v>200</v>
      </c>
      <c r="E17" s="2">
        <v>8.8000000000000007</v>
      </c>
      <c r="F17" s="2">
        <v>0.1</v>
      </c>
      <c r="G17" s="2">
        <v>0</v>
      </c>
      <c r="H17" s="2">
        <v>27.1</v>
      </c>
      <c r="I17" s="2">
        <v>108.6</v>
      </c>
      <c r="J17" s="20"/>
      <c r="K17" s="2">
        <v>23.52</v>
      </c>
      <c r="L17" s="2">
        <v>0</v>
      </c>
      <c r="M17" s="17">
        <v>0</v>
      </c>
      <c r="N17" s="2">
        <v>0.24</v>
      </c>
      <c r="O17" s="17">
        <v>0</v>
      </c>
      <c r="P17" s="17">
        <v>0.03</v>
      </c>
      <c r="Q17" s="17">
        <v>0</v>
      </c>
      <c r="R17" s="17">
        <v>12.9</v>
      </c>
    </row>
    <row r="18" spans="1:18" ht="26.25" x14ac:dyDescent="0.25">
      <c r="A18" s="1"/>
      <c r="B18" s="1" t="s">
        <v>37</v>
      </c>
      <c r="C18" s="3" t="s">
        <v>38</v>
      </c>
      <c r="D18" s="11">
        <v>40</v>
      </c>
      <c r="E18" s="2">
        <v>2.93</v>
      </c>
      <c r="F18" s="2">
        <v>1.68</v>
      </c>
      <c r="G18" s="2">
        <v>0.33</v>
      </c>
      <c r="H18" s="2">
        <v>14.82</v>
      </c>
      <c r="I18" s="2">
        <v>68.97</v>
      </c>
      <c r="J18" s="20"/>
      <c r="K18" s="2">
        <v>6.9</v>
      </c>
      <c r="L18" s="2">
        <v>7.5</v>
      </c>
      <c r="M18" s="17">
        <v>31.799999999999997</v>
      </c>
      <c r="N18" s="2">
        <v>0.92999999999999994</v>
      </c>
      <c r="O18" s="17">
        <v>0</v>
      </c>
      <c r="P18" s="17">
        <v>0.03</v>
      </c>
      <c r="Q18" s="17">
        <v>0</v>
      </c>
      <c r="R18" s="17">
        <v>0</v>
      </c>
    </row>
    <row r="19" spans="1:18" x14ac:dyDescent="0.25">
      <c r="A19" s="1"/>
      <c r="B19" s="1" t="s">
        <v>39</v>
      </c>
      <c r="C19" s="9" t="s">
        <v>40</v>
      </c>
      <c r="D19" s="11">
        <v>70</v>
      </c>
      <c r="E19" s="12">
        <v>5.13</v>
      </c>
      <c r="F19" s="2">
        <v>2.37</v>
      </c>
      <c r="G19" s="2">
        <v>0.3</v>
      </c>
      <c r="H19" s="2">
        <v>14.49</v>
      </c>
      <c r="I19" s="2">
        <v>70.14</v>
      </c>
      <c r="J19" s="15"/>
      <c r="K19" s="2">
        <v>6.8999999999999995</v>
      </c>
      <c r="L19" s="2">
        <v>9.8999999999999986</v>
      </c>
      <c r="M19" s="2">
        <v>26.099999999999998</v>
      </c>
      <c r="N19" s="2">
        <v>0.33</v>
      </c>
      <c r="O19" s="2">
        <v>0</v>
      </c>
      <c r="P19" s="2">
        <v>0.03</v>
      </c>
      <c r="Q19" s="2">
        <v>0</v>
      </c>
      <c r="R19" s="2">
        <v>0</v>
      </c>
    </row>
    <row r="20" spans="1:18" x14ac:dyDescent="0.25">
      <c r="A20" s="1">
        <v>386</v>
      </c>
      <c r="B20" s="1" t="s">
        <v>41</v>
      </c>
      <c r="C20" s="9" t="s">
        <v>42</v>
      </c>
      <c r="D20" s="1">
        <v>100</v>
      </c>
      <c r="E20" s="2">
        <v>11.33</v>
      </c>
      <c r="F20" s="2">
        <v>2.7</v>
      </c>
      <c r="G20" s="2">
        <v>2.5</v>
      </c>
      <c r="H20" s="2">
        <v>10.8</v>
      </c>
      <c r="I20" s="2">
        <v>79</v>
      </c>
      <c r="J20" s="15"/>
      <c r="K20" s="2">
        <v>121</v>
      </c>
      <c r="L20" s="2">
        <v>15</v>
      </c>
      <c r="M20" s="2">
        <v>94</v>
      </c>
      <c r="N20" s="2">
        <v>0.1</v>
      </c>
      <c r="O20" s="2">
        <v>20</v>
      </c>
      <c r="P20" s="2">
        <v>4.4999999999999998E-2</v>
      </c>
      <c r="Q20" s="2">
        <v>0.1</v>
      </c>
      <c r="R20" s="2">
        <v>1.35</v>
      </c>
    </row>
    <row r="21" spans="1:18" x14ac:dyDescent="0.25">
      <c r="A21" s="32" t="s">
        <v>30</v>
      </c>
      <c r="B21" s="32"/>
      <c r="C21" s="32"/>
      <c r="D21" s="18">
        <v>1045</v>
      </c>
      <c r="E21" s="19">
        <f t="shared" ref="E21:R21" si="1">SUM(E13:E20)</f>
        <v>98.86</v>
      </c>
      <c r="F21" s="19">
        <f t="shared" si="1"/>
        <v>28.875</v>
      </c>
      <c r="G21" s="19">
        <f t="shared" si="1"/>
        <v>35.339999999999989</v>
      </c>
      <c r="H21" s="19">
        <f t="shared" si="1"/>
        <v>132.22499999999999</v>
      </c>
      <c r="I21" s="19">
        <f t="shared" si="1"/>
        <v>962.48</v>
      </c>
      <c r="J21" s="19">
        <f t="shared" si="1"/>
        <v>0</v>
      </c>
      <c r="K21" s="19">
        <f t="shared" si="1"/>
        <v>327.69000000000005</v>
      </c>
      <c r="L21" s="19">
        <f t="shared" si="1"/>
        <v>169.715</v>
      </c>
      <c r="M21" s="19">
        <f t="shared" si="1"/>
        <v>422.25000000000006</v>
      </c>
      <c r="N21" s="19">
        <f t="shared" si="1"/>
        <v>9.8859999999999992</v>
      </c>
      <c r="O21" s="19">
        <f t="shared" si="1"/>
        <v>59.18</v>
      </c>
      <c r="P21" s="19">
        <f t="shared" si="1"/>
        <v>6.9790000000000001</v>
      </c>
      <c r="Q21" s="19">
        <f t="shared" si="1"/>
        <v>1.1400000000000001</v>
      </c>
      <c r="R21" s="19">
        <f t="shared" si="1"/>
        <v>74.274000000000001</v>
      </c>
    </row>
    <row r="22" spans="1:18" x14ac:dyDescent="0.25">
      <c r="A22" s="28" t="s">
        <v>43</v>
      </c>
      <c r="B22" s="28"/>
      <c r="C22" s="28"/>
      <c r="D22" s="28"/>
      <c r="E22" s="7">
        <f>E9+E21</f>
        <v>176.8</v>
      </c>
      <c r="F22" s="7">
        <f t="shared" ref="F22:R22" si="2">F9+F21</f>
        <v>51.461666666666666</v>
      </c>
      <c r="G22" s="7">
        <f t="shared" si="2"/>
        <v>66.73111111111109</v>
      </c>
      <c r="H22" s="7">
        <f t="shared" si="2"/>
        <v>240.91833333333332</v>
      </c>
      <c r="I22" s="7">
        <f t="shared" si="2"/>
        <v>1708.9</v>
      </c>
      <c r="J22" s="7">
        <f t="shared" si="2"/>
        <v>0</v>
      </c>
      <c r="K22" s="7">
        <f t="shared" si="2"/>
        <v>754.91222222222223</v>
      </c>
      <c r="L22" s="7">
        <f t="shared" si="2"/>
        <v>410.18166666666662</v>
      </c>
      <c r="M22" s="7">
        <f t="shared" si="2"/>
        <v>987.90555555555557</v>
      </c>
      <c r="N22" s="7">
        <f t="shared" si="2"/>
        <v>49.548222222222222</v>
      </c>
      <c r="O22" s="7">
        <f t="shared" si="2"/>
        <v>110.04666666666667</v>
      </c>
      <c r="P22" s="7">
        <f t="shared" si="2"/>
        <v>8.2539999999999996</v>
      </c>
      <c r="Q22" s="7">
        <f t="shared" si="2"/>
        <v>4.83</v>
      </c>
      <c r="R22" s="7">
        <f t="shared" si="2"/>
        <v>82.896222222222221</v>
      </c>
    </row>
    <row r="25" spans="1:18" ht="15.75" x14ac:dyDescent="0.25">
      <c r="A25" s="41" t="s">
        <v>46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3"/>
    </row>
    <row r="26" spans="1:18" ht="15.75" x14ac:dyDescent="0.25">
      <c r="A26" s="40" t="s">
        <v>0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18" ht="15" customHeight="1" x14ac:dyDescent="0.25">
      <c r="A27" s="34" t="s">
        <v>1</v>
      </c>
      <c r="B27" s="33" t="s">
        <v>2</v>
      </c>
      <c r="C27" s="34" t="s">
        <v>3</v>
      </c>
      <c r="D27" s="33" t="s">
        <v>4</v>
      </c>
      <c r="E27" s="33" t="s">
        <v>5</v>
      </c>
      <c r="F27" s="35" t="s">
        <v>6</v>
      </c>
      <c r="G27" s="35" t="s">
        <v>7</v>
      </c>
      <c r="H27" s="35" t="s">
        <v>8</v>
      </c>
      <c r="I27" s="33" t="s">
        <v>9</v>
      </c>
      <c r="J27" s="8"/>
      <c r="K27" s="6" t="s">
        <v>10</v>
      </c>
      <c r="L27" s="6"/>
      <c r="M27" s="6"/>
      <c r="N27" s="6"/>
      <c r="O27" s="33" t="s">
        <v>11</v>
      </c>
      <c r="P27" s="33"/>
      <c r="Q27" s="33"/>
      <c r="R27" s="33"/>
    </row>
    <row r="28" spans="1:18" x14ac:dyDescent="0.25">
      <c r="A28" s="34"/>
      <c r="B28" s="33"/>
      <c r="C28" s="34"/>
      <c r="D28" s="33"/>
      <c r="E28" s="33"/>
      <c r="F28" s="36"/>
      <c r="G28" s="36"/>
      <c r="H28" s="36"/>
      <c r="I28" s="33"/>
      <c r="J28" s="8"/>
      <c r="K28" s="27" t="s">
        <v>12</v>
      </c>
      <c r="L28" s="26" t="s">
        <v>13</v>
      </c>
      <c r="M28" s="26" t="s">
        <v>14</v>
      </c>
      <c r="N28" s="26" t="s">
        <v>15</v>
      </c>
      <c r="O28" s="26" t="s">
        <v>16</v>
      </c>
      <c r="P28" s="26" t="s">
        <v>17</v>
      </c>
      <c r="Q28" s="26" t="s">
        <v>18</v>
      </c>
      <c r="R28" s="26" t="s">
        <v>19</v>
      </c>
    </row>
    <row r="29" spans="1:18" ht="51.75" x14ac:dyDescent="0.25">
      <c r="A29" s="1">
        <v>279</v>
      </c>
      <c r="B29" s="1" t="s">
        <v>21</v>
      </c>
      <c r="C29" s="4" t="s">
        <v>22</v>
      </c>
      <c r="D29" s="1" t="s">
        <v>45</v>
      </c>
      <c r="E29" s="2">
        <v>46.03</v>
      </c>
      <c r="F29" s="2">
        <v>6.75</v>
      </c>
      <c r="G29" s="2">
        <v>11.053636363636365</v>
      </c>
      <c r="H29" s="2">
        <v>10.030909090909091</v>
      </c>
      <c r="I29" s="2">
        <v>165.84545454545454</v>
      </c>
      <c r="J29" s="15"/>
      <c r="K29" s="2">
        <v>32.530909090909084</v>
      </c>
      <c r="L29" s="2">
        <v>16.003636363636364</v>
      </c>
      <c r="M29" s="2">
        <v>79.584545454545449</v>
      </c>
      <c r="N29" s="2">
        <v>0.70363636363636373</v>
      </c>
      <c r="O29" s="2">
        <v>28.734545454545451</v>
      </c>
      <c r="P29" s="2">
        <v>3.5000000000000003E-2</v>
      </c>
      <c r="Q29" s="23">
        <v>0</v>
      </c>
      <c r="R29" s="2">
        <v>0.70363636363636373</v>
      </c>
    </row>
    <row r="30" spans="1:18" ht="51.75" x14ac:dyDescent="0.25">
      <c r="A30" s="1">
        <v>171</v>
      </c>
      <c r="B30" s="1" t="s">
        <v>24</v>
      </c>
      <c r="C30" s="3" t="s">
        <v>25</v>
      </c>
      <c r="D30" s="1">
        <v>150</v>
      </c>
      <c r="E30" s="2">
        <v>16.52</v>
      </c>
      <c r="F30" s="2">
        <v>6.3</v>
      </c>
      <c r="G30" s="2">
        <v>9.9</v>
      </c>
      <c r="H30" s="2">
        <v>46.7</v>
      </c>
      <c r="I30" s="2">
        <v>300.89999999999998</v>
      </c>
      <c r="J30" s="15"/>
      <c r="K30" s="2">
        <v>136.69999999999999</v>
      </c>
      <c r="L30" s="2">
        <v>1.4</v>
      </c>
      <c r="M30" s="2">
        <v>22.2</v>
      </c>
      <c r="N30" s="2">
        <v>1.2</v>
      </c>
      <c r="O30" s="2">
        <v>1.2</v>
      </c>
      <c r="P30" s="2">
        <v>0.1</v>
      </c>
      <c r="Q30" s="23">
        <v>0</v>
      </c>
      <c r="R30" s="23">
        <v>0</v>
      </c>
    </row>
    <row r="31" spans="1:18" x14ac:dyDescent="0.25">
      <c r="A31" s="1"/>
      <c r="B31" s="1" t="s">
        <v>26</v>
      </c>
      <c r="C31" s="9" t="s">
        <v>27</v>
      </c>
      <c r="D31" s="1">
        <v>40</v>
      </c>
      <c r="E31" s="2">
        <v>2.93</v>
      </c>
      <c r="F31" s="2">
        <v>3.16</v>
      </c>
      <c r="G31" s="2">
        <v>0.4</v>
      </c>
      <c r="H31" s="2">
        <v>19.32</v>
      </c>
      <c r="I31" s="2">
        <v>93.52</v>
      </c>
      <c r="J31" s="15"/>
      <c r="K31" s="2">
        <v>9.1999999999999993</v>
      </c>
      <c r="L31" s="2">
        <v>13.2</v>
      </c>
      <c r="M31" s="2">
        <v>34.799999999999997</v>
      </c>
      <c r="N31" s="2">
        <v>0.44</v>
      </c>
      <c r="O31" s="2">
        <v>0</v>
      </c>
      <c r="P31" s="2">
        <v>0.04</v>
      </c>
      <c r="Q31" s="2">
        <v>0.09</v>
      </c>
      <c r="R31" s="2">
        <v>0.1</v>
      </c>
    </row>
    <row r="32" spans="1:18" x14ac:dyDescent="0.25">
      <c r="A32" s="1">
        <v>377</v>
      </c>
      <c r="B32" s="1" t="s">
        <v>28</v>
      </c>
      <c r="C32" s="9" t="s">
        <v>29</v>
      </c>
      <c r="D32" s="1">
        <v>200</v>
      </c>
      <c r="E32" s="2">
        <v>4.4400000000000004</v>
      </c>
      <c r="F32" s="2">
        <v>0.2</v>
      </c>
      <c r="G32" s="23">
        <v>0</v>
      </c>
      <c r="H32" s="2">
        <v>16</v>
      </c>
      <c r="I32" s="2">
        <v>65</v>
      </c>
      <c r="J32" s="15"/>
      <c r="K32" s="2">
        <v>225.1</v>
      </c>
      <c r="L32" s="2">
        <v>198.2</v>
      </c>
      <c r="M32" s="2">
        <v>371.1</v>
      </c>
      <c r="N32" s="2">
        <v>36.799999999999997</v>
      </c>
      <c r="O32" s="2">
        <v>0</v>
      </c>
      <c r="P32" s="2">
        <v>1.1000000000000001</v>
      </c>
      <c r="Q32" s="2">
        <v>3.6</v>
      </c>
      <c r="R32" s="2">
        <v>7.3</v>
      </c>
    </row>
    <row r="33" spans="1:18" x14ac:dyDescent="0.25">
      <c r="A33" s="32" t="s">
        <v>30</v>
      </c>
      <c r="B33" s="32"/>
      <c r="C33" s="32"/>
      <c r="D33" s="26">
        <v>510</v>
      </c>
      <c r="E33" s="7">
        <f t="shared" ref="E33:R33" si="3">SUM(E29:E32)</f>
        <v>69.92</v>
      </c>
      <c r="F33" s="7">
        <f t="shared" si="3"/>
        <v>16.41</v>
      </c>
      <c r="G33" s="7">
        <f t="shared" si="3"/>
        <v>21.353636363636362</v>
      </c>
      <c r="H33" s="7">
        <f t="shared" si="3"/>
        <v>92.050909090909101</v>
      </c>
      <c r="I33" s="7">
        <f t="shared" si="3"/>
        <v>625.26545454545453</v>
      </c>
      <c r="J33" s="7">
        <f t="shared" si="3"/>
        <v>0</v>
      </c>
      <c r="K33" s="7">
        <f t="shared" si="3"/>
        <v>403.53090909090906</v>
      </c>
      <c r="L33" s="7">
        <f t="shared" si="3"/>
        <v>228.80363636363634</v>
      </c>
      <c r="M33" s="7">
        <f t="shared" si="3"/>
        <v>507.68454545454546</v>
      </c>
      <c r="N33" s="7">
        <f t="shared" si="3"/>
        <v>39.143636363636361</v>
      </c>
      <c r="O33" s="7">
        <f t="shared" si="3"/>
        <v>29.93454545454545</v>
      </c>
      <c r="P33" s="7">
        <f t="shared" si="3"/>
        <v>1.2750000000000001</v>
      </c>
      <c r="Q33" s="7">
        <f t="shared" si="3"/>
        <v>3.69</v>
      </c>
      <c r="R33" s="7">
        <f t="shared" si="3"/>
        <v>8.1036363636363635</v>
      </c>
    </row>
    <row r="34" spans="1:18" ht="15.75" x14ac:dyDescent="0.25">
      <c r="A34" s="29" t="s">
        <v>31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1"/>
    </row>
    <row r="35" spans="1:18" ht="15" customHeight="1" x14ac:dyDescent="0.25">
      <c r="A35" s="34" t="s">
        <v>1</v>
      </c>
      <c r="B35" s="33" t="s">
        <v>2</v>
      </c>
      <c r="C35" s="34" t="s">
        <v>3</v>
      </c>
      <c r="D35" s="33" t="s">
        <v>4</v>
      </c>
      <c r="E35" s="33" t="s">
        <v>5</v>
      </c>
      <c r="F35" s="35" t="s">
        <v>6</v>
      </c>
      <c r="G35" s="35" t="s">
        <v>7</v>
      </c>
      <c r="H35" s="35" t="s">
        <v>8</v>
      </c>
      <c r="I35" s="33" t="s">
        <v>9</v>
      </c>
      <c r="J35" s="8"/>
      <c r="K35" s="6" t="s">
        <v>10</v>
      </c>
      <c r="L35" s="6"/>
      <c r="M35" s="6"/>
      <c r="N35" s="6"/>
      <c r="O35" s="33" t="s">
        <v>11</v>
      </c>
      <c r="P35" s="33"/>
      <c r="Q35" s="33"/>
      <c r="R35" s="33"/>
    </row>
    <row r="36" spans="1:18" x14ac:dyDescent="0.25">
      <c r="A36" s="34"/>
      <c r="B36" s="33"/>
      <c r="C36" s="34"/>
      <c r="D36" s="33"/>
      <c r="E36" s="33"/>
      <c r="F36" s="36"/>
      <c r="G36" s="36"/>
      <c r="H36" s="36"/>
      <c r="I36" s="33"/>
      <c r="J36" s="8"/>
      <c r="K36" s="27" t="s">
        <v>12</v>
      </c>
      <c r="L36" s="26" t="s">
        <v>13</v>
      </c>
      <c r="M36" s="26" t="s">
        <v>14</v>
      </c>
      <c r="N36" s="26" t="s">
        <v>15</v>
      </c>
      <c r="O36" s="26" t="s">
        <v>16</v>
      </c>
      <c r="P36" s="26" t="s">
        <v>17</v>
      </c>
      <c r="Q36" s="26" t="s">
        <v>18</v>
      </c>
      <c r="R36" s="26" t="s">
        <v>19</v>
      </c>
    </row>
    <row r="37" spans="1:18" ht="102.75" x14ac:dyDescent="0.25">
      <c r="A37" s="1">
        <v>102</v>
      </c>
      <c r="B37" s="1" t="s">
        <v>21</v>
      </c>
      <c r="C37" s="4" t="s">
        <v>48</v>
      </c>
      <c r="D37" s="1">
        <v>200</v>
      </c>
      <c r="E37" s="2">
        <v>5.83</v>
      </c>
      <c r="F37" s="2">
        <v>5.0999999999999996</v>
      </c>
      <c r="G37" s="2">
        <v>5.4</v>
      </c>
      <c r="H37" s="2">
        <v>23.9</v>
      </c>
      <c r="I37" s="2">
        <v>163.80000000000001</v>
      </c>
      <c r="J37" s="15"/>
      <c r="K37" s="2">
        <v>45.8</v>
      </c>
      <c r="L37" s="2">
        <v>35.5</v>
      </c>
      <c r="M37" s="2">
        <v>0</v>
      </c>
      <c r="N37" s="2">
        <v>4.5999999999999996</v>
      </c>
      <c r="O37" s="23">
        <v>0</v>
      </c>
      <c r="P37" s="23">
        <v>0</v>
      </c>
      <c r="Q37" s="23">
        <v>0</v>
      </c>
      <c r="R37" s="2">
        <v>11.2</v>
      </c>
    </row>
    <row r="38" spans="1:18" x14ac:dyDescent="0.25">
      <c r="A38" s="1">
        <v>229</v>
      </c>
      <c r="B38" s="1" t="s">
        <v>24</v>
      </c>
      <c r="C38" s="5" t="s">
        <v>33</v>
      </c>
      <c r="D38" s="1" t="s">
        <v>45</v>
      </c>
      <c r="E38" s="2">
        <v>28.46</v>
      </c>
      <c r="F38" s="2">
        <v>10.92</v>
      </c>
      <c r="G38" s="2">
        <v>5.76</v>
      </c>
      <c r="H38" s="2">
        <v>5.76</v>
      </c>
      <c r="I38" s="24">
        <v>118.8</v>
      </c>
      <c r="J38" s="25"/>
      <c r="K38" s="2">
        <v>42.59</v>
      </c>
      <c r="L38" s="2">
        <v>40.97</v>
      </c>
      <c r="M38" s="2">
        <v>155.53</v>
      </c>
      <c r="N38" s="2">
        <v>0.79</v>
      </c>
      <c r="O38" s="2">
        <v>1.82</v>
      </c>
      <c r="P38" s="2">
        <v>6.24</v>
      </c>
      <c r="Q38" s="2">
        <v>0.96</v>
      </c>
      <c r="R38" s="2">
        <v>2.88</v>
      </c>
    </row>
    <row r="39" spans="1:18" x14ac:dyDescent="0.25">
      <c r="A39" s="1">
        <v>143</v>
      </c>
      <c r="B39" s="1" t="s">
        <v>26</v>
      </c>
      <c r="C39" s="9" t="s">
        <v>34</v>
      </c>
      <c r="D39" s="1">
        <v>155</v>
      </c>
      <c r="E39" s="2">
        <v>16.850000000000001</v>
      </c>
      <c r="F39" s="2">
        <v>2.1</v>
      </c>
      <c r="G39" s="2">
        <v>12.1</v>
      </c>
      <c r="H39" s="2">
        <v>15.5</v>
      </c>
      <c r="I39" s="2">
        <v>178.6</v>
      </c>
      <c r="J39" s="20"/>
      <c r="K39" s="2">
        <v>23.9</v>
      </c>
      <c r="L39" s="2">
        <v>27.8</v>
      </c>
      <c r="M39" s="2">
        <v>61.8</v>
      </c>
      <c r="N39" s="2">
        <v>0.98</v>
      </c>
      <c r="O39" s="2">
        <v>31</v>
      </c>
      <c r="P39" s="2">
        <v>7.0000000000000007E-2</v>
      </c>
      <c r="Q39" s="23">
        <v>0</v>
      </c>
      <c r="R39" s="2">
        <v>8.67</v>
      </c>
    </row>
    <row r="40" spans="1:18" ht="39" x14ac:dyDescent="0.25">
      <c r="A40" s="1">
        <v>1041</v>
      </c>
      <c r="B40" s="1" t="s">
        <v>28</v>
      </c>
      <c r="C40" s="3" t="s">
        <v>36</v>
      </c>
      <c r="D40" s="1">
        <v>200</v>
      </c>
      <c r="E40" s="2">
        <v>8.8000000000000007</v>
      </c>
      <c r="F40" s="2">
        <v>0.1</v>
      </c>
      <c r="G40" s="23">
        <v>0</v>
      </c>
      <c r="H40" s="2">
        <v>27.1</v>
      </c>
      <c r="I40" s="2">
        <v>108.6</v>
      </c>
      <c r="J40" s="20"/>
      <c r="K40" s="2">
        <v>23.52</v>
      </c>
      <c r="L40" s="23">
        <v>0</v>
      </c>
      <c r="M40" s="23">
        <v>0</v>
      </c>
      <c r="N40" s="2">
        <v>0.24</v>
      </c>
      <c r="O40" s="2">
        <v>0</v>
      </c>
      <c r="P40" s="2">
        <v>0.03</v>
      </c>
      <c r="Q40" s="23">
        <v>0</v>
      </c>
      <c r="R40" s="2">
        <v>12.9</v>
      </c>
    </row>
    <row r="41" spans="1:18" x14ac:dyDescent="0.25">
      <c r="A41" s="1"/>
      <c r="B41" s="1" t="s">
        <v>35</v>
      </c>
      <c r="C41" s="9" t="s">
        <v>27</v>
      </c>
      <c r="D41" s="1">
        <v>40</v>
      </c>
      <c r="E41" s="2">
        <v>2.93</v>
      </c>
      <c r="F41" s="2">
        <v>3.16</v>
      </c>
      <c r="G41" s="2">
        <v>0.4</v>
      </c>
      <c r="H41" s="2">
        <v>19.32</v>
      </c>
      <c r="I41" s="2">
        <v>93.52</v>
      </c>
      <c r="J41" s="15"/>
      <c r="K41" s="2">
        <v>9.1999999999999993</v>
      </c>
      <c r="L41" s="2">
        <v>13.2</v>
      </c>
      <c r="M41" s="2">
        <v>34.799999999999997</v>
      </c>
      <c r="N41" s="2">
        <v>0.44</v>
      </c>
      <c r="O41" s="2">
        <v>0</v>
      </c>
      <c r="P41" s="2">
        <v>0.04</v>
      </c>
      <c r="Q41" s="2">
        <v>0.09</v>
      </c>
      <c r="R41" s="2">
        <v>0.1</v>
      </c>
    </row>
    <row r="42" spans="1:18" x14ac:dyDescent="0.25">
      <c r="A42" s="32" t="s">
        <v>30</v>
      </c>
      <c r="B42" s="32"/>
      <c r="C42" s="32"/>
      <c r="D42" s="26">
        <v>715</v>
      </c>
      <c r="E42" s="7">
        <f t="shared" ref="E42:R42" si="4">SUM(E37:E41)</f>
        <v>62.87</v>
      </c>
      <c r="F42" s="26">
        <f t="shared" si="4"/>
        <v>21.380000000000003</v>
      </c>
      <c r="G42" s="26">
        <f t="shared" si="4"/>
        <v>23.659999999999997</v>
      </c>
      <c r="H42" s="26">
        <f t="shared" si="4"/>
        <v>91.579999999999984</v>
      </c>
      <c r="I42" s="26">
        <f t="shared" si="4"/>
        <v>663.32</v>
      </c>
      <c r="J42" s="26">
        <f t="shared" si="4"/>
        <v>0</v>
      </c>
      <c r="K42" s="26">
        <f t="shared" si="4"/>
        <v>145.01</v>
      </c>
      <c r="L42" s="7">
        <f t="shared" si="4"/>
        <v>117.47</v>
      </c>
      <c r="M42" s="7">
        <f t="shared" si="4"/>
        <v>252.13</v>
      </c>
      <c r="N42" s="26">
        <f t="shared" si="4"/>
        <v>7.05</v>
      </c>
      <c r="O42" s="7">
        <f t="shared" si="4"/>
        <v>32.82</v>
      </c>
      <c r="P42" s="7">
        <f t="shared" si="4"/>
        <v>6.3800000000000008</v>
      </c>
      <c r="Q42" s="7">
        <f t="shared" si="4"/>
        <v>1.05</v>
      </c>
      <c r="R42" s="26">
        <f t="shared" si="4"/>
        <v>35.75</v>
      </c>
    </row>
    <row r="43" spans="1:18" x14ac:dyDescent="0.25">
      <c r="A43" s="28" t="s">
        <v>43</v>
      </c>
      <c r="B43" s="28"/>
      <c r="C43" s="28"/>
      <c r="D43" s="28"/>
      <c r="E43" s="7">
        <f t="shared" ref="E43:R43" si="5">E33+E42</f>
        <v>132.79</v>
      </c>
      <c r="F43" s="7">
        <f t="shared" si="5"/>
        <v>37.790000000000006</v>
      </c>
      <c r="G43" s="7">
        <f t="shared" si="5"/>
        <v>45.013636363636358</v>
      </c>
      <c r="H43" s="7">
        <f t="shared" si="5"/>
        <v>183.63090909090909</v>
      </c>
      <c r="I43" s="7">
        <f t="shared" si="5"/>
        <v>1288.5854545454545</v>
      </c>
      <c r="J43" s="7">
        <f t="shared" si="5"/>
        <v>0</v>
      </c>
      <c r="K43" s="7">
        <f t="shared" si="5"/>
        <v>548.54090909090905</v>
      </c>
      <c r="L43" s="7">
        <f t="shared" si="5"/>
        <v>346.27363636363634</v>
      </c>
      <c r="M43" s="7">
        <f t="shared" si="5"/>
        <v>759.8145454545454</v>
      </c>
      <c r="N43" s="7">
        <f t="shared" si="5"/>
        <v>46.193636363636358</v>
      </c>
      <c r="O43" s="7">
        <f t="shared" si="5"/>
        <v>62.75454545454545</v>
      </c>
      <c r="P43" s="7">
        <f t="shared" si="5"/>
        <v>7.6550000000000011</v>
      </c>
      <c r="Q43" s="7">
        <f t="shared" si="5"/>
        <v>4.74</v>
      </c>
      <c r="R43" s="7">
        <f t="shared" si="5"/>
        <v>43.853636363636362</v>
      </c>
    </row>
    <row r="44" spans="1:18" x14ac:dyDescent="0.25">
      <c r="A44" s="44"/>
      <c r="B44" s="44"/>
      <c r="C44" s="45"/>
      <c r="D44" s="44"/>
      <c r="E44" s="46"/>
      <c r="F44" s="46"/>
      <c r="G44" s="46"/>
      <c r="H44" s="46"/>
      <c r="I44" s="46"/>
      <c r="J44" s="47"/>
      <c r="K44" s="46"/>
      <c r="L44" s="46"/>
      <c r="M44" s="46"/>
      <c r="N44" s="46"/>
      <c r="O44" s="46"/>
      <c r="P44" s="46"/>
      <c r="Q44" s="46"/>
      <c r="R44" s="46"/>
    </row>
    <row r="45" spans="1:18" x14ac:dyDescent="0.25">
      <c r="A45" s="48"/>
      <c r="B45" s="48"/>
      <c r="C45" s="48"/>
      <c r="D45" s="49"/>
      <c r="E45" s="50"/>
      <c r="F45" s="49"/>
      <c r="G45" s="49"/>
      <c r="H45" s="49"/>
      <c r="I45" s="49"/>
      <c r="J45" s="49"/>
      <c r="K45" s="49"/>
      <c r="L45" s="50"/>
      <c r="M45" s="50"/>
      <c r="N45" s="49"/>
      <c r="O45" s="50"/>
      <c r="P45" s="50"/>
      <c r="Q45" s="50"/>
      <c r="R45" s="49"/>
    </row>
    <row r="46" spans="1:18" x14ac:dyDescent="0.25">
      <c r="A46" s="51"/>
      <c r="B46" s="51"/>
      <c r="C46" s="51"/>
      <c r="D46" s="51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</row>
  </sheetData>
  <mergeCells count="54">
    <mergeCell ref="A45:C45"/>
    <mergeCell ref="A46:D46"/>
    <mergeCell ref="A33:C33"/>
    <mergeCell ref="A34:R34"/>
    <mergeCell ref="A35:A36"/>
    <mergeCell ref="B35:B36"/>
    <mergeCell ref="C35:C36"/>
    <mergeCell ref="D35:D36"/>
    <mergeCell ref="E35:E36"/>
    <mergeCell ref="F35:F36"/>
    <mergeCell ref="G35:G36"/>
    <mergeCell ref="H35:H36"/>
    <mergeCell ref="I35:I36"/>
    <mergeCell ref="O35:R35"/>
    <mergeCell ref="A42:C42"/>
    <mergeCell ref="A43:D43"/>
    <mergeCell ref="A25:R25"/>
    <mergeCell ref="A26:R26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O27:R27"/>
    <mergeCell ref="A9:C9"/>
    <mergeCell ref="A1:R1"/>
    <mergeCell ref="A2:R2"/>
    <mergeCell ref="A3:A4"/>
    <mergeCell ref="B3:B4"/>
    <mergeCell ref="H3:H4"/>
    <mergeCell ref="C3:C4"/>
    <mergeCell ref="D3:D4"/>
    <mergeCell ref="E3:E4"/>
    <mergeCell ref="I3:I4"/>
    <mergeCell ref="O3:R3"/>
    <mergeCell ref="F3:F4"/>
    <mergeCell ref="G3:G4"/>
    <mergeCell ref="A22:D22"/>
    <mergeCell ref="A10:R10"/>
    <mergeCell ref="A21:C21"/>
    <mergeCell ref="O11:R11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school2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Манохина С.Г.</dc:creator>
  <cp:lastModifiedBy>Манохина С.Г.</cp:lastModifiedBy>
  <dcterms:created xsi:type="dcterms:W3CDTF">2023-11-16T07:57:49Z</dcterms:created>
  <dcterms:modified xsi:type="dcterms:W3CDTF">2023-12-11T05:04:29Z</dcterms:modified>
</cp:coreProperties>
</file>