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8_{920FCEC4-03EB-4969-B928-4E0B939BA6B8}" xr6:coauthVersionLast="47" xr6:coauthVersionMax="47" xr10:uidLastSave="{00000000-0000-0000-0000-000000000000}"/>
  <bookViews>
    <workbookView xWindow="-108" yWindow="-108" windowWidth="23256" windowHeight="12576" xr2:uid="{16E8F7D4-29FA-4EEF-A6FC-CAF2EEDE355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8" i="1" l="1"/>
  <c r="L68" i="1"/>
  <c r="K68" i="1"/>
  <c r="R67" i="1"/>
  <c r="Q67" i="1"/>
  <c r="P67" i="1"/>
  <c r="O67" i="1"/>
  <c r="N67" i="1"/>
  <c r="N68" i="1" s="1"/>
  <c r="M67" i="1"/>
  <c r="L67" i="1"/>
  <c r="K67" i="1"/>
  <c r="J67" i="1"/>
  <c r="I67" i="1"/>
  <c r="I68" i="1" s="1"/>
  <c r="H67" i="1"/>
  <c r="H68" i="1" s="1"/>
  <c r="G67" i="1"/>
  <c r="G68" i="1" s="1"/>
  <c r="F67" i="1"/>
  <c r="F68" i="1" s="1"/>
  <c r="E67" i="1"/>
  <c r="R55" i="1"/>
  <c r="R68" i="1" s="1"/>
  <c r="Q55" i="1"/>
  <c r="Q68" i="1" s="1"/>
  <c r="P55" i="1"/>
  <c r="P68" i="1" s="1"/>
  <c r="O55" i="1"/>
  <c r="O68" i="1" s="1"/>
  <c r="E55" i="1"/>
  <c r="E68" i="1" s="1"/>
  <c r="R50" i="1"/>
  <c r="P50" i="1"/>
  <c r="O50" i="1"/>
  <c r="N50" i="1"/>
  <c r="M50" i="1"/>
  <c r="L50" i="1"/>
  <c r="K50" i="1"/>
  <c r="I50" i="1"/>
  <c r="H50" i="1"/>
  <c r="G50" i="1"/>
  <c r="F50" i="1"/>
  <c r="R30" i="1"/>
  <c r="Q30" i="1"/>
  <c r="I30" i="1"/>
  <c r="H30" i="1"/>
  <c r="R29" i="1"/>
  <c r="Q29" i="1"/>
  <c r="P29" i="1"/>
  <c r="O29" i="1"/>
  <c r="N29" i="1"/>
  <c r="M29" i="1"/>
  <c r="L29" i="1"/>
  <c r="K29" i="1"/>
  <c r="K30" i="1" s="1"/>
  <c r="J29" i="1"/>
  <c r="I29" i="1"/>
  <c r="H29" i="1"/>
  <c r="G29" i="1"/>
  <c r="F29" i="1"/>
  <c r="E29" i="1"/>
  <c r="R17" i="1"/>
  <c r="Q17" i="1"/>
  <c r="P17" i="1"/>
  <c r="P30" i="1" s="1"/>
  <c r="O17" i="1"/>
  <c r="O30" i="1" s="1"/>
  <c r="N17" i="1"/>
  <c r="N30" i="1" s="1"/>
  <c r="M17" i="1"/>
  <c r="M30" i="1" s="1"/>
  <c r="L17" i="1"/>
  <c r="L30" i="1" s="1"/>
  <c r="K17" i="1"/>
  <c r="J17" i="1"/>
  <c r="I17" i="1"/>
  <c r="H17" i="1"/>
  <c r="G17" i="1"/>
  <c r="G30" i="1" s="1"/>
  <c r="F17" i="1"/>
  <c r="F30" i="1" s="1"/>
  <c r="E17" i="1"/>
  <c r="E30" i="1" s="1"/>
</calcChain>
</file>

<file path=xl/sharedStrings.xml><?xml version="1.0" encoding="utf-8"?>
<sst xmlns="http://schemas.openxmlformats.org/spreadsheetml/2006/main" count="169" uniqueCount="72">
  <si>
    <t xml:space="preserve">          "Согласовано"</t>
  </si>
  <si>
    <t xml:space="preserve">                                                                                                                  "Утверждаю"</t>
  </si>
  <si>
    <t>Директор   школы    МОУ СОШ №</t>
  </si>
  <si>
    <t xml:space="preserve">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</si>
  <si>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</si>
  <si>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</si>
  <si>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"___"____________  2024г</t>
  </si>
  <si>
    <t>"01" апреля  2024г</t>
  </si>
  <si>
    <t>МЕНЮ</t>
  </si>
  <si>
    <t>для школьных столовых</t>
  </si>
  <si>
    <t>( 7-11 лет )</t>
  </si>
  <si>
    <t>День 2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</si>
  <si>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</si>
  <si>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</si>
  <si>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</si>
  <si>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</si>
  <si>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</si>
  <si>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</si>
  <si>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</si>
  <si>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</si>
  <si>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</si>
  <si>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</si>
  <si>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</si>
  <si>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</si>
  <si>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</si>
  <si>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</si>
  <si>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</si>
  <si>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</si>
  <si>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</si>
  <si>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</si>
  <si>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</si>
  <si>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</si>
  <si>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</si>
  <si>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 xml:space="preserve"> Каша  жидкая молочная из манной крупы с маслом сливочным</t>
  </si>
  <si>
    <t>200/10</t>
  </si>
  <si>
    <t>2.</t>
  </si>
  <si>
    <t>Хлеб пшеничный</t>
  </si>
  <si>
    <t>3.</t>
  </si>
  <si>
    <t>яйцо вареное</t>
  </si>
  <si>
    <t>4.</t>
  </si>
  <si>
    <t>Кофейный напиток с молоком</t>
  </si>
  <si>
    <t>5.</t>
  </si>
  <si>
    <t xml:space="preserve">Фрукт свежий, сезонный </t>
  </si>
  <si>
    <t>Всего</t>
  </si>
  <si>
    <t>ОБЕД</t>
  </si>
  <si>
    <t>Выход,г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</si>
  <si>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</si>
  <si>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</si>
  <si>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</si>
  <si>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90/5</t>
  </si>
  <si>
    <t>142/330</t>
  </si>
  <si>
    <t>Картофель и овощи, тушенные в соусе</t>
  </si>
  <si>
    <t>125/25</t>
  </si>
  <si>
    <t>Напиток  "Витошка"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</si>
  <si>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</si>
  <si>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</si>
  <si>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</si>
  <si>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</si>
  <si>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</si>
  <si>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</si>
  <si>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</si>
  <si>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</si>
  <si>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</si>
  <si>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</si>
  <si>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</si>
  <si>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апреля 2024г.</t>
  </si>
  <si>
    <t>( 12 лет и старше )</t>
  </si>
  <si>
    <t>250/10</t>
  </si>
  <si>
    <t>Сыр    (порциями)</t>
  </si>
  <si>
    <t xml:space="preserve">Борщ из свежей капусты с картофелем  со сметаной </t>
  </si>
  <si>
    <t>100/5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</si>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</sst>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2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2" borderId="1" xfId="0" applyFont="1" applyFill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2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/>
    <xf numFmtId="1" fontId="9" fillId="0" borderId="3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/>
    <xf numFmtId="2" fontId="2" fillId="2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wrapText="1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B82A-2EC8-4ED6-9FB4-698C3FA25D71}">
  <dimension ref="A1:S71"/>
  <sheetViews>
    <sheetView tabSelected="1" topLeftCell="A46" workbookViewId="0">
      <selection activeCell="U50" sqref="U50"/>
    </sheetView>
  </sheetViews>
  <sheetFormatPr defaultRowHeight="14.4" x14ac:dyDescent="0.3"/>
  <sheetData>
    <row r="1" spans="1:19" x14ac:dyDescent="0.3">
      <c r="A1" s="1" t="s">
        <v>0</v>
      </c>
      <c r="B1" s="1"/>
      <c r="C1" s="1"/>
      <c r="D1" s="2"/>
      <c r="E1" s="3"/>
      <c r="F1" s="3"/>
      <c r="G1" s="3"/>
      <c r="H1" s="3"/>
      <c r="I1" s="4" t="s">
        <v>1</v>
      </c>
      <c r="J1" s="4"/>
      <c r="K1" s="4"/>
      <c r="L1" s="4"/>
      <c r="M1" s="4"/>
      <c r="N1" s="4"/>
      <c r="O1" s="4"/>
      <c r="P1" s="4"/>
      <c r="Q1" s="4"/>
      <c r="R1" s="4"/>
    </row>
    <row r="2" spans="1:19" x14ac:dyDescent="0.3">
      <c r="A2" s="5" t="s">
        <v>2</v>
      </c>
      <c r="B2" s="5"/>
      <c r="C2" s="5"/>
      <c r="D2" s="2"/>
      <c r="E2" s="3"/>
      <c r="F2" s="3"/>
      <c r="G2" s="6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9" x14ac:dyDescent="0.3">
      <c r="A3" s="7" t="s">
        <v>4</v>
      </c>
      <c r="B3" s="7"/>
      <c r="C3" s="7"/>
      <c r="D3" s="2"/>
      <c r="E3" s="3"/>
      <c r="F3" s="3"/>
      <c r="G3" s="3"/>
      <c r="H3" s="3"/>
      <c r="I3" s="6" t="s">
        <v>5</v>
      </c>
      <c r="J3" s="6"/>
      <c r="K3" s="6"/>
      <c r="L3" s="6"/>
      <c r="M3" s="6"/>
      <c r="N3" s="6"/>
      <c r="O3" s="6"/>
      <c r="P3" s="6"/>
      <c r="Q3" s="6"/>
      <c r="R3" s="6"/>
    </row>
    <row r="4" spans="1:19" x14ac:dyDescent="0.3">
      <c r="A4" s="8" t="s">
        <v>6</v>
      </c>
      <c r="B4" s="8"/>
      <c r="C4" s="8"/>
      <c r="D4" s="2"/>
      <c r="E4" s="3"/>
      <c r="F4" s="3"/>
      <c r="G4" s="3"/>
      <c r="H4" s="3"/>
      <c r="I4" s="9" t="s">
        <v>7</v>
      </c>
      <c r="J4" s="6"/>
      <c r="K4" s="6"/>
      <c r="L4" s="6"/>
      <c r="M4" s="6"/>
      <c r="N4" s="6"/>
      <c r="O4" s="6"/>
      <c r="P4" s="6"/>
      <c r="Q4" s="6"/>
      <c r="R4" s="6"/>
    </row>
    <row r="5" spans="1:19" ht="18" x14ac:dyDescent="0.3">
      <c r="A5" s="10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9" ht="15.6" x14ac:dyDescent="0.3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9" ht="15.6" x14ac:dyDescent="0.3">
      <c r="A7" s="12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ht="15.6" x14ac:dyDescent="0.3">
      <c r="A8" s="13" t="s">
        <v>11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</row>
    <row r="9" spans="1:19" ht="15.6" x14ac:dyDescent="0.3">
      <c r="A9" s="15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4"/>
    </row>
    <row r="10" spans="1:19" ht="15.6" x14ac:dyDescent="0.3">
      <c r="A10" s="16" t="s">
        <v>13</v>
      </c>
      <c r="B10" s="17" t="s">
        <v>14</v>
      </c>
      <c r="C10" s="16" t="s">
        <v>15</v>
      </c>
      <c r="D10" s="17" t="s">
        <v>16</v>
      </c>
      <c r="E10" s="17" t="s">
        <v>17</v>
      </c>
      <c r="F10" s="16" t="s">
        <v>18</v>
      </c>
      <c r="G10" s="16" t="s">
        <v>19</v>
      </c>
      <c r="H10" s="16" t="s">
        <v>20</v>
      </c>
      <c r="I10" s="17" t="s">
        <v>21</v>
      </c>
      <c r="J10" s="18"/>
      <c r="K10" s="19" t="s">
        <v>22</v>
      </c>
      <c r="L10" s="19"/>
      <c r="M10" s="19"/>
      <c r="N10" s="19"/>
      <c r="O10" s="17" t="s">
        <v>23</v>
      </c>
      <c r="P10" s="17"/>
      <c r="Q10" s="17"/>
      <c r="R10" s="17"/>
      <c r="S10" s="14"/>
    </row>
    <row r="11" spans="1:19" ht="15.6" x14ac:dyDescent="0.3">
      <c r="A11" s="16"/>
      <c r="B11" s="17"/>
      <c r="C11" s="16"/>
      <c r="D11" s="17"/>
      <c r="E11" s="17"/>
      <c r="F11" s="16"/>
      <c r="G11" s="16"/>
      <c r="H11" s="16"/>
      <c r="I11" s="17"/>
      <c r="J11" s="18"/>
      <c r="K11" s="20" t="s">
        <v>24</v>
      </c>
      <c r="L11" s="21" t="s">
        <v>25</v>
      </c>
      <c r="M11" s="21" t="s">
        <v>26</v>
      </c>
      <c r="N11" s="21" t="s">
        <v>27</v>
      </c>
      <c r="O11" s="21" t="s">
        <v>28</v>
      </c>
      <c r="P11" s="21" t="s">
        <v>29</v>
      </c>
      <c r="Q11" s="21" t="s">
        <v>30</v>
      </c>
      <c r="R11" s="21" t="s">
        <v>31</v>
      </c>
      <c r="S11" s="14"/>
    </row>
    <row r="12" spans="1:19" ht="124.2" x14ac:dyDescent="0.3">
      <c r="A12" s="22">
        <v>181</v>
      </c>
      <c r="B12" s="22" t="s">
        <v>32</v>
      </c>
      <c r="C12" s="23" t="s">
        <v>33</v>
      </c>
      <c r="D12" s="24" t="s">
        <v>34</v>
      </c>
      <c r="E12" s="25">
        <v>25.41</v>
      </c>
      <c r="F12" s="22">
        <v>4.6500000000000004</v>
      </c>
      <c r="G12" s="22">
        <v>10.050000000000001</v>
      </c>
      <c r="H12" s="25">
        <v>31.1</v>
      </c>
      <c r="I12" s="26">
        <v>233</v>
      </c>
      <c r="J12" s="27"/>
      <c r="K12" s="25">
        <v>192.2</v>
      </c>
      <c r="L12" s="25">
        <v>23.5</v>
      </c>
      <c r="M12" s="25">
        <v>156.1</v>
      </c>
      <c r="N12" s="25">
        <v>0.3</v>
      </c>
      <c r="O12" s="25">
        <v>36.700000000000003</v>
      </c>
      <c r="P12" s="25">
        <v>0.1</v>
      </c>
      <c r="Q12" s="28">
        <v>0</v>
      </c>
      <c r="R12" s="25">
        <v>1.1000000000000001</v>
      </c>
      <c r="S12" s="14"/>
    </row>
    <row r="13" spans="1:19" ht="15.6" x14ac:dyDescent="0.3">
      <c r="A13" s="29"/>
      <c r="B13" s="22" t="s">
        <v>35</v>
      </c>
      <c r="C13" s="27" t="s">
        <v>36</v>
      </c>
      <c r="D13" s="22">
        <v>40</v>
      </c>
      <c r="E13" s="25">
        <v>2.93</v>
      </c>
      <c r="F13" s="25">
        <v>2.4</v>
      </c>
      <c r="G13" s="25">
        <v>0.4</v>
      </c>
      <c r="H13" s="25">
        <v>12.6</v>
      </c>
      <c r="I13" s="25">
        <v>63.6</v>
      </c>
      <c r="J13" s="30"/>
      <c r="K13" s="25">
        <v>6.9</v>
      </c>
      <c r="L13" s="25">
        <v>9.9</v>
      </c>
      <c r="M13" s="25">
        <v>26.1</v>
      </c>
      <c r="N13" s="25">
        <v>0.6</v>
      </c>
      <c r="O13" s="28">
        <v>0</v>
      </c>
      <c r="P13" s="25">
        <v>0.1</v>
      </c>
      <c r="Q13" s="25">
        <v>0.5</v>
      </c>
      <c r="R13" s="28">
        <v>0</v>
      </c>
      <c r="S13" s="14"/>
    </row>
    <row r="14" spans="1:19" ht="15.6" x14ac:dyDescent="0.3">
      <c r="A14" s="22">
        <v>209</v>
      </c>
      <c r="B14" s="22" t="s">
        <v>37</v>
      </c>
      <c r="C14" s="27" t="s">
        <v>38</v>
      </c>
      <c r="D14" s="24">
        <v>40</v>
      </c>
      <c r="E14" s="25">
        <v>15</v>
      </c>
      <c r="F14" s="25">
        <v>5.08</v>
      </c>
      <c r="G14" s="25">
        <v>4.5999999999999996</v>
      </c>
      <c r="H14" s="25">
        <v>0.28000000000000003</v>
      </c>
      <c r="I14" s="25">
        <v>63</v>
      </c>
      <c r="J14" s="27"/>
      <c r="K14" s="25">
        <v>22</v>
      </c>
      <c r="L14" s="25">
        <v>4.8</v>
      </c>
      <c r="M14" s="25">
        <v>76.8</v>
      </c>
      <c r="N14" s="25">
        <v>1</v>
      </c>
      <c r="O14" s="25">
        <v>100</v>
      </c>
      <c r="P14" s="25">
        <v>0.03</v>
      </c>
      <c r="Q14" s="25">
        <v>0.08</v>
      </c>
      <c r="R14" s="28">
        <v>0</v>
      </c>
      <c r="S14" s="14"/>
    </row>
    <row r="15" spans="1:19" ht="15.6" x14ac:dyDescent="0.3">
      <c r="A15" s="22">
        <v>379</v>
      </c>
      <c r="B15" s="22" t="s">
        <v>39</v>
      </c>
      <c r="C15" s="31" t="s">
        <v>40</v>
      </c>
      <c r="D15" s="22">
        <v>200</v>
      </c>
      <c r="E15" s="25">
        <v>14.95</v>
      </c>
      <c r="F15" s="25">
        <v>3.6</v>
      </c>
      <c r="G15" s="25">
        <v>2.7</v>
      </c>
      <c r="H15" s="25">
        <v>28.3</v>
      </c>
      <c r="I15" s="25">
        <v>151.80000000000001</v>
      </c>
      <c r="J15" s="27"/>
      <c r="K15" s="25">
        <v>100.3</v>
      </c>
      <c r="L15" s="25">
        <v>11.7</v>
      </c>
      <c r="M15" s="25">
        <v>75</v>
      </c>
      <c r="N15" s="25">
        <v>0.1</v>
      </c>
      <c r="O15" s="28">
        <v>0</v>
      </c>
      <c r="P15" s="25">
        <v>4.7</v>
      </c>
      <c r="Q15" s="25">
        <v>0.1</v>
      </c>
      <c r="R15" s="25">
        <v>1.1000000000000001</v>
      </c>
      <c r="S15" s="14"/>
    </row>
    <row r="16" spans="1:19" ht="41.4" x14ac:dyDescent="0.3">
      <c r="A16" s="32"/>
      <c r="B16" s="33" t="s">
        <v>41</v>
      </c>
      <c r="C16" s="34" t="s">
        <v>42</v>
      </c>
      <c r="D16" s="33">
        <v>125</v>
      </c>
      <c r="E16" s="35">
        <v>37.5</v>
      </c>
      <c r="F16" s="33">
        <v>1.2</v>
      </c>
      <c r="G16" s="33">
        <v>0</v>
      </c>
      <c r="H16" s="36">
        <v>20</v>
      </c>
      <c r="I16" s="36">
        <v>79.5</v>
      </c>
      <c r="J16" s="37"/>
      <c r="K16" s="36">
        <v>55.5</v>
      </c>
      <c r="L16" s="36">
        <v>18</v>
      </c>
      <c r="M16" s="33">
        <v>0</v>
      </c>
      <c r="N16" s="36">
        <v>1.2</v>
      </c>
      <c r="O16" s="33">
        <v>0</v>
      </c>
      <c r="P16" s="33">
        <v>0.3</v>
      </c>
      <c r="Q16" s="38">
        <v>0</v>
      </c>
      <c r="R16" s="39">
        <v>0.5</v>
      </c>
      <c r="S16" s="14"/>
    </row>
    <row r="17" spans="1:19" ht="15.6" x14ac:dyDescent="0.3">
      <c r="A17" s="40" t="s">
        <v>43</v>
      </c>
      <c r="B17" s="40"/>
      <c r="C17" s="40"/>
      <c r="D17" s="41">
        <v>615</v>
      </c>
      <c r="E17" s="42">
        <f t="shared" ref="E17:R17" si="0">SUM(E12:E16)</f>
        <v>95.79</v>
      </c>
      <c r="F17" s="21">
        <f t="shared" si="0"/>
        <v>16.93</v>
      </c>
      <c r="G17" s="21">
        <f t="shared" si="0"/>
        <v>17.75</v>
      </c>
      <c r="H17" s="21">
        <f t="shared" si="0"/>
        <v>92.28</v>
      </c>
      <c r="I17" s="42">
        <f t="shared" si="0"/>
        <v>590.90000000000009</v>
      </c>
      <c r="J17" s="21">
        <f t="shared" si="0"/>
        <v>0</v>
      </c>
      <c r="K17" s="42">
        <f t="shared" si="0"/>
        <v>376.9</v>
      </c>
      <c r="L17" s="42">
        <f t="shared" si="0"/>
        <v>67.899999999999991</v>
      </c>
      <c r="M17" s="42">
        <f t="shared" si="0"/>
        <v>334</v>
      </c>
      <c r="N17" s="42">
        <f t="shared" si="0"/>
        <v>3.2</v>
      </c>
      <c r="O17" s="42">
        <f t="shared" si="0"/>
        <v>136.69999999999999</v>
      </c>
      <c r="P17" s="21">
        <f t="shared" si="0"/>
        <v>5.23</v>
      </c>
      <c r="Q17" s="21">
        <f t="shared" si="0"/>
        <v>0.67999999999999994</v>
      </c>
      <c r="R17" s="42">
        <f t="shared" si="0"/>
        <v>2.7</v>
      </c>
      <c r="S17" s="14"/>
    </row>
    <row r="18" spans="1:19" ht="15.6" x14ac:dyDescent="0.3">
      <c r="A18" s="15" t="s">
        <v>44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9" x14ac:dyDescent="0.3">
      <c r="A19" s="16" t="s">
        <v>13</v>
      </c>
      <c r="B19" s="17" t="s">
        <v>14</v>
      </c>
      <c r="C19" s="16" t="s">
        <v>15</v>
      </c>
      <c r="D19" s="17" t="s">
        <v>45</v>
      </c>
      <c r="E19" s="17" t="s">
        <v>17</v>
      </c>
      <c r="F19" s="43" t="s">
        <v>18</v>
      </c>
      <c r="G19" s="43" t="s">
        <v>19</v>
      </c>
      <c r="H19" s="43" t="s">
        <v>20</v>
      </c>
      <c r="I19" s="17" t="s">
        <v>21</v>
      </c>
      <c r="J19" s="18"/>
      <c r="K19" s="19" t="s">
        <v>22</v>
      </c>
      <c r="L19" s="19"/>
      <c r="M19" s="19"/>
      <c r="N19" s="19"/>
      <c r="O19" s="17" t="s">
        <v>23</v>
      </c>
      <c r="P19" s="17"/>
      <c r="Q19" s="17"/>
      <c r="R19" s="17"/>
    </row>
    <row r="20" spans="1:19" x14ac:dyDescent="0.3">
      <c r="A20" s="16"/>
      <c r="B20" s="17"/>
      <c r="C20" s="16"/>
      <c r="D20" s="17"/>
      <c r="E20" s="17"/>
      <c r="F20" s="44"/>
      <c r="G20" s="44"/>
      <c r="H20" s="44"/>
      <c r="I20" s="17"/>
      <c r="J20" s="18"/>
      <c r="K20" s="20" t="s">
        <v>24</v>
      </c>
      <c r="L20" s="21" t="s">
        <v>25</v>
      </c>
      <c r="M20" s="21" t="s">
        <v>26</v>
      </c>
      <c r="N20" s="21" t="s">
        <v>27</v>
      </c>
      <c r="O20" s="21" t="s">
        <v>28</v>
      </c>
      <c r="P20" s="21" t="s">
        <v>29</v>
      </c>
      <c r="Q20" s="21" t="s">
        <v>30</v>
      </c>
      <c r="R20" s="21" t="s">
        <v>31</v>
      </c>
    </row>
    <row r="21" spans="1:19" ht="69" x14ac:dyDescent="0.3">
      <c r="A21" s="45">
        <v>71</v>
      </c>
      <c r="B21" s="46" t="s">
        <v>32</v>
      </c>
      <c r="C21" s="47" t="s">
        <v>46</v>
      </c>
      <c r="D21" s="46">
        <v>60</v>
      </c>
      <c r="E21" s="48">
        <v>12.62</v>
      </c>
      <c r="F21" s="49">
        <v>0.5</v>
      </c>
      <c r="G21" s="50">
        <v>0</v>
      </c>
      <c r="H21" s="49">
        <v>2</v>
      </c>
      <c r="I21" s="48">
        <v>9.6</v>
      </c>
      <c r="J21" s="27"/>
      <c r="K21" s="48">
        <v>13.8</v>
      </c>
      <c r="L21" s="28">
        <v>0</v>
      </c>
      <c r="M21" s="22">
        <v>0</v>
      </c>
      <c r="N21" s="25">
        <v>0.3</v>
      </c>
      <c r="O21" s="22">
        <v>0</v>
      </c>
      <c r="P21" s="22">
        <v>0</v>
      </c>
      <c r="Q21" s="22">
        <v>0</v>
      </c>
      <c r="R21" s="25">
        <v>3</v>
      </c>
    </row>
    <row r="22" spans="1:19" ht="96.6" x14ac:dyDescent="0.3">
      <c r="A22" s="22">
        <v>82</v>
      </c>
      <c r="B22" s="22" t="s">
        <v>35</v>
      </c>
      <c r="C22" s="51" t="s">
        <v>47</v>
      </c>
      <c r="D22" s="22">
        <v>200</v>
      </c>
      <c r="E22" s="25">
        <v>9.49</v>
      </c>
      <c r="F22" s="25">
        <v>1.8</v>
      </c>
      <c r="G22" s="25">
        <v>4.9000000000000004</v>
      </c>
      <c r="H22" s="25">
        <v>15.2</v>
      </c>
      <c r="I22" s="25">
        <v>112.3</v>
      </c>
      <c r="J22" s="30"/>
      <c r="K22" s="25">
        <v>85.9</v>
      </c>
      <c r="L22" s="25">
        <v>10.6</v>
      </c>
      <c r="M22" s="25">
        <v>21.8</v>
      </c>
      <c r="N22" s="25">
        <v>0.9</v>
      </c>
      <c r="O22" s="25">
        <v>1</v>
      </c>
      <c r="P22" s="25">
        <v>5</v>
      </c>
      <c r="Q22" s="25">
        <v>0.3</v>
      </c>
      <c r="R22" s="25">
        <v>12.9</v>
      </c>
    </row>
    <row r="23" spans="1:19" x14ac:dyDescent="0.3">
      <c r="A23" s="22">
        <v>234</v>
      </c>
      <c r="B23" s="22" t="s">
        <v>37</v>
      </c>
      <c r="C23" s="52" t="s">
        <v>48</v>
      </c>
      <c r="D23" s="22" t="s">
        <v>49</v>
      </c>
      <c r="E23" s="22">
        <v>31.77</v>
      </c>
      <c r="F23" s="25">
        <v>12.7</v>
      </c>
      <c r="G23" s="25">
        <v>16.2</v>
      </c>
      <c r="H23" s="25">
        <v>10.1</v>
      </c>
      <c r="I23" s="25">
        <v>236.6</v>
      </c>
      <c r="J23" s="53"/>
      <c r="K23" s="25">
        <v>126.1</v>
      </c>
      <c r="L23" s="28">
        <v>0</v>
      </c>
      <c r="M23" s="28">
        <v>0</v>
      </c>
      <c r="N23" s="25">
        <v>0.9</v>
      </c>
      <c r="O23" s="28">
        <v>0</v>
      </c>
      <c r="P23" s="25">
        <v>0.2</v>
      </c>
      <c r="Q23" s="28">
        <v>0</v>
      </c>
      <c r="R23" s="25">
        <v>6.1</v>
      </c>
      <c r="S23" s="54"/>
    </row>
    <row r="24" spans="1:19" x14ac:dyDescent="0.3">
      <c r="A24" s="55" t="s">
        <v>50</v>
      </c>
      <c r="B24" s="22" t="s">
        <v>39</v>
      </c>
      <c r="C24" s="27" t="s">
        <v>51</v>
      </c>
      <c r="D24" s="22" t="s">
        <v>52</v>
      </c>
      <c r="E24" s="22">
        <v>15.21</v>
      </c>
      <c r="F24" s="25">
        <v>3</v>
      </c>
      <c r="G24" s="25">
        <v>7.9</v>
      </c>
      <c r="H24" s="25">
        <v>29.8</v>
      </c>
      <c r="I24" s="25">
        <v>202.8</v>
      </c>
      <c r="J24" s="56"/>
      <c r="K24" s="25">
        <v>29.8</v>
      </c>
      <c r="L24" s="25">
        <v>0</v>
      </c>
      <c r="M24" s="25">
        <v>0</v>
      </c>
      <c r="N24" s="25">
        <v>1.6</v>
      </c>
      <c r="O24" s="28">
        <v>0</v>
      </c>
      <c r="P24" s="25">
        <v>0.4</v>
      </c>
      <c r="Q24" s="28">
        <v>0</v>
      </c>
      <c r="R24" s="25">
        <v>35.9</v>
      </c>
      <c r="S24" s="54"/>
    </row>
    <row r="25" spans="1:19" ht="41.4" x14ac:dyDescent="0.3">
      <c r="A25" s="22"/>
      <c r="B25" s="22" t="s">
        <v>41</v>
      </c>
      <c r="C25" s="51" t="s">
        <v>53</v>
      </c>
      <c r="D25" s="22">
        <v>200</v>
      </c>
      <c r="E25" s="25">
        <v>12.6</v>
      </c>
      <c r="F25" s="25">
        <v>0.2</v>
      </c>
      <c r="G25" s="25">
        <v>0</v>
      </c>
      <c r="H25" s="25">
        <v>3.9</v>
      </c>
      <c r="I25" s="25">
        <v>16</v>
      </c>
      <c r="J25" s="53"/>
      <c r="K25" s="25">
        <v>0.24</v>
      </c>
      <c r="L25" s="25">
        <v>0.2</v>
      </c>
      <c r="M25" s="25">
        <v>0.5</v>
      </c>
      <c r="N25" s="25">
        <v>7</v>
      </c>
      <c r="O25" s="28">
        <v>0</v>
      </c>
      <c r="P25" s="25">
        <v>0.1</v>
      </c>
      <c r="Q25" s="25">
        <v>0</v>
      </c>
      <c r="R25" s="25">
        <v>6</v>
      </c>
      <c r="S25" s="54"/>
    </row>
    <row r="26" spans="1:19" ht="27.6" x14ac:dyDescent="0.3">
      <c r="A26" s="22"/>
      <c r="B26" s="22" t="s">
        <v>54</v>
      </c>
      <c r="C26" s="51" t="s">
        <v>55</v>
      </c>
      <c r="D26" s="22">
        <v>30</v>
      </c>
      <c r="E26" s="25">
        <v>2.2000000000000002</v>
      </c>
      <c r="F26" s="25">
        <v>1.68</v>
      </c>
      <c r="G26" s="25">
        <v>0.33</v>
      </c>
      <c r="H26" s="25">
        <v>14.82</v>
      </c>
      <c r="I26" s="25">
        <v>68.97</v>
      </c>
      <c r="J26" s="53"/>
      <c r="K26" s="25">
        <v>6.9</v>
      </c>
      <c r="L26" s="25">
        <v>7.5</v>
      </c>
      <c r="M26" s="25">
        <v>31.799999999999997</v>
      </c>
      <c r="N26" s="25">
        <v>0.92999999999999994</v>
      </c>
      <c r="O26" s="28">
        <v>0</v>
      </c>
      <c r="P26" s="25">
        <v>0.03</v>
      </c>
      <c r="Q26" s="25">
        <v>0</v>
      </c>
      <c r="R26" s="28">
        <v>0</v>
      </c>
      <c r="S26" s="54"/>
    </row>
    <row r="27" spans="1:19" x14ac:dyDescent="0.3">
      <c r="A27" s="22"/>
      <c r="B27" s="22" t="s">
        <v>56</v>
      </c>
      <c r="C27" s="27" t="s">
        <v>57</v>
      </c>
      <c r="D27" s="22">
        <v>30</v>
      </c>
      <c r="E27" s="57">
        <v>2.2000000000000002</v>
      </c>
      <c r="F27" s="25">
        <v>2.37</v>
      </c>
      <c r="G27" s="25">
        <v>0.3</v>
      </c>
      <c r="H27" s="25">
        <v>14.49</v>
      </c>
      <c r="I27" s="25">
        <v>70.14</v>
      </c>
      <c r="J27" s="27"/>
      <c r="K27" s="25">
        <v>6.8999999999999995</v>
      </c>
      <c r="L27" s="25">
        <v>9.8999999999999986</v>
      </c>
      <c r="M27" s="25">
        <v>26.099999999999998</v>
      </c>
      <c r="N27" s="25">
        <v>0.33</v>
      </c>
      <c r="O27" s="28">
        <v>0</v>
      </c>
      <c r="P27" s="25">
        <v>0.03</v>
      </c>
      <c r="Q27" s="25">
        <v>0</v>
      </c>
      <c r="R27" s="28">
        <v>0</v>
      </c>
      <c r="S27" s="54"/>
    </row>
    <row r="28" spans="1:19" x14ac:dyDescent="0.3">
      <c r="A28" s="22">
        <v>386</v>
      </c>
      <c r="B28" s="22" t="s">
        <v>58</v>
      </c>
      <c r="C28" s="27" t="s">
        <v>59</v>
      </c>
      <c r="D28" s="22">
        <v>100</v>
      </c>
      <c r="E28" s="25">
        <v>12.88</v>
      </c>
      <c r="F28" s="25">
        <v>2.7</v>
      </c>
      <c r="G28" s="25">
        <v>2.5</v>
      </c>
      <c r="H28" s="25">
        <v>10.8</v>
      </c>
      <c r="I28" s="25">
        <v>79</v>
      </c>
      <c r="J28" s="27"/>
      <c r="K28" s="25">
        <v>121</v>
      </c>
      <c r="L28" s="25">
        <v>15</v>
      </c>
      <c r="M28" s="25">
        <v>94</v>
      </c>
      <c r="N28" s="25">
        <v>0.1</v>
      </c>
      <c r="O28" s="25">
        <v>20</v>
      </c>
      <c r="P28" s="25">
        <v>4.4999999999999998E-2</v>
      </c>
      <c r="Q28" s="25">
        <v>0.1</v>
      </c>
      <c r="R28" s="25">
        <v>0.9</v>
      </c>
      <c r="S28" s="54"/>
    </row>
    <row r="29" spans="1:19" x14ac:dyDescent="0.3">
      <c r="A29" s="40" t="s">
        <v>43</v>
      </c>
      <c r="B29" s="40"/>
      <c r="C29" s="40"/>
      <c r="D29" s="41">
        <v>865</v>
      </c>
      <c r="E29" s="58">
        <f>SUM(E21:E28)</f>
        <v>98.97</v>
      </c>
      <c r="F29" s="41">
        <f>SUM(F21:F28)</f>
        <v>24.95</v>
      </c>
      <c r="G29" s="41">
        <f t="shared" ref="G29:R29" si="1">SUM(G21:G28)</f>
        <v>32.129999999999995</v>
      </c>
      <c r="H29" s="41">
        <f t="shared" si="1"/>
        <v>101.10999999999999</v>
      </c>
      <c r="I29" s="41">
        <f t="shared" si="1"/>
        <v>795.41</v>
      </c>
      <c r="J29" s="41">
        <f t="shared" si="1"/>
        <v>0</v>
      </c>
      <c r="K29" s="41">
        <f t="shared" si="1"/>
        <v>390.64</v>
      </c>
      <c r="L29" s="58">
        <f t="shared" si="1"/>
        <v>43.199999999999996</v>
      </c>
      <c r="M29" s="58">
        <f t="shared" si="1"/>
        <v>174.2</v>
      </c>
      <c r="N29" s="41">
        <f t="shared" si="1"/>
        <v>12.059999999999999</v>
      </c>
      <c r="O29" s="58">
        <f t="shared" si="1"/>
        <v>21</v>
      </c>
      <c r="P29" s="58">
        <f t="shared" si="1"/>
        <v>5.8050000000000006</v>
      </c>
      <c r="Q29" s="58">
        <f t="shared" si="1"/>
        <v>0.4</v>
      </c>
      <c r="R29" s="58">
        <f t="shared" si="1"/>
        <v>64.8</v>
      </c>
    </row>
    <row r="30" spans="1:19" x14ac:dyDescent="0.3">
      <c r="A30" s="59" t="s">
        <v>60</v>
      </c>
      <c r="B30" s="59"/>
      <c r="C30" s="59"/>
      <c r="D30" s="59"/>
      <c r="E30" s="42">
        <f>E17+E29</f>
        <v>194.76</v>
      </c>
      <c r="F30" s="42">
        <f>F17+F29</f>
        <v>41.879999999999995</v>
      </c>
      <c r="G30" s="42">
        <f>G17+G29</f>
        <v>49.879999999999995</v>
      </c>
      <c r="H30" s="42">
        <f>H17+H29</f>
        <v>193.39</v>
      </c>
      <c r="I30" s="42">
        <f>I17+I29</f>
        <v>1386.31</v>
      </c>
      <c r="J30" s="30"/>
      <c r="K30" s="42">
        <f t="shared" ref="K30:R30" si="2">K17+K29</f>
        <v>767.54</v>
      </c>
      <c r="L30" s="42">
        <f t="shared" si="2"/>
        <v>111.1</v>
      </c>
      <c r="M30" s="42">
        <f t="shared" si="2"/>
        <v>508.2</v>
      </c>
      <c r="N30" s="42">
        <f t="shared" si="2"/>
        <v>15.259999999999998</v>
      </c>
      <c r="O30" s="42">
        <f t="shared" si="2"/>
        <v>157.69999999999999</v>
      </c>
      <c r="P30" s="42">
        <f t="shared" si="2"/>
        <v>11.035</v>
      </c>
      <c r="Q30" s="42">
        <f t="shared" si="2"/>
        <v>1.08</v>
      </c>
      <c r="R30" s="42">
        <f t="shared" si="2"/>
        <v>67.5</v>
      </c>
    </row>
    <row r="31" spans="1:19" x14ac:dyDescent="0.3">
      <c r="A31" s="2"/>
      <c r="B31" s="2"/>
      <c r="C31" s="2"/>
      <c r="D31" s="2"/>
      <c r="E31" s="60"/>
      <c r="F31" s="3"/>
      <c r="G31" s="3"/>
      <c r="H31" s="3"/>
      <c r="I31" s="3"/>
      <c r="J31" s="61"/>
      <c r="K31" s="3"/>
      <c r="L31" s="60"/>
      <c r="M31" s="3"/>
      <c r="N31" s="3"/>
      <c r="O31" s="3"/>
      <c r="P31" s="60"/>
      <c r="Q31" s="60"/>
      <c r="R31" s="60"/>
    </row>
    <row r="32" spans="1:19" x14ac:dyDescent="0.3">
      <c r="A32" s="2"/>
      <c r="B32" s="2"/>
      <c r="C32" s="2"/>
      <c r="D32" s="2"/>
      <c r="E32" s="60"/>
      <c r="F32" s="3"/>
      <c r="G32" s="3"/>
      <c r="H32" s="3"/>
      <c r="I32" s="3"/>
      <c r="J32" s="61"/>
      <c r="K32" s="3"/>
      <c r="L32" s="60"/>
      <c r="M32" s="3"/>
      <c r="N32" s="3"/>
      <c r="O32" s="3"/>
      <c r="P32" s="60"/>
      <c r="Q32" s="60"/>
      <c r="R32" s="60"/>
    </row>
    <row r="33" spans="1:18" x14ac:dyDescent="0.3">
      <c r="A33" s="2"/>
      <c r="B33" s="2"/>
      <c r="C33" s="2"/>
      <c r="D33" s="2"/>
      <c r="E33" s="60"/>
      <c r="F33" s="3"/>
      <c r="G33" s="3"/>
      <c r="H33" s="3"/>
      <c r="I33" s="3"/>
      <c r="J33" s="61"/>
      <c r="K33" s="3"/>
      <c r="L33" s="60"/>
      <c r="M33" s="3"/>
      <c r="N33" s="3"/>
      <c r="O33" s="3"/>
      <c r="P33" s="60"/>
      <c r="Q33" s="60"/>
      <c r="R33" s="60"/>
    </row>
    <row r="39" spans="1:18" x14ac:dyDescent="0.3">
      <c r="A39" s="1" t="s">
        <v>0</v>
      </c>
      <c r="B39" s="1"/>
      <c r="C39" s="1"/>
      <c r="D39" s="2"/>
      <c r="E39" s="3"/>
      <c r="F39" s="62"/>
      <c r="G39" s="62"/>
      <c r="H39" s="62"/>
      <c r="I39" s="62"/>
      <c r="J39" s="61"/>
      <c r="K39" s="62"/>
      <c r="L39" s="62"/>
      <c r="M39" s="63" t="s">
        <v>61</v>
      </c>
      <c r="N39" s="63"/>
      <c r="O39" s="63"/>
      <c r="P39" s="63"/>
      <c r="Q39" s="63"/>
      <c r="R39" s="63"/>
    </row>
    <row r="40" spans="1:18" x14ac:dyDescent="0.3">
      <c r="A40" s="5" t="s">
        <v>2</v>
      </c>
      <c r="B40" s="5"/>
      <c r="C40" s="5"/>
      <c r="D40" s="2"/>
      <c r="E40" s="3"/>
      <c r="F40" s="62"/>
      <c r="G40" s="62"/>
      <c r="H40" s="62"/>
      <c r="I40" s="62"/>
      <c r="J40" s="61"/>
      <c r="K40" s="62"/>
      <c r="L40" s="62"/>
      <c r="M40" s="64" t="s">
        <v>62</v>
      </c>
      <c r="N40" s="64"/>
      <c r="O40" s="64"/>
      <c r="P40" s="64"/>
      <c r="Q40" s="64"/>
      <c r="R40" s="64"/>
    </row>
    <row r="41" spans="1:18" x14ac:dyDescent="0.3">
      <c r="A41" s="7" t="s">
        <v>63</v>
      </c>
      <c r="B41" s="7"/>
      <c r="C41" s="7"/>
      <c r="D41" s="2"/>
      <c r="E41" s="3"/>
      <c r="F41" s="62"/>
      <c r="G41" s="62"/>
      <c r="H41" s="62"/>
      <c r="I41" s="62"/>
      <c r="J41" s="61"/>
      <c r="K41" s="62"/>
      <c r="L41" s="62"/>
      <c r="M41" s="64" t="s">
        <v>64</v>
      </c>
      <c r="N41" s="64"/>
      <c r="O41" s="64"/>
      <c r="P41" s="64"/>
      <c r="Q41" s="64"/>
      <c r="R41" s="64"/>
    </row>
    <row r="42" spans="1:18" x14ac:dyDescent="0.3">
      <c r="A42" s="8" t="s">
        <v>6</v>
      </c>
      <c r="B42" s="8"/>
      <c r="C42" s="8"/>
      <c r="D42" s="2"/>
      <c r="E42" s="3"/>
      <c r="F42" s="62"/>
      <c r="G42" s="62"/>
      <c r="H42" s="62"/>
      <c r="I42" s="62"/>
      <c r="J42" s="61"/>
      <c r="K42" s="62"/>
      <c r="L42" s="62"/>
      <c r="M42" s="65" t="s">
        <v>65</v>
      </c>
      <c r="N42" s="65"/>
      <c r="O42" s="65"/>
      <c r="P42" s="65"/>
      <c r="Q42" s="65"/>
      <c r="R42" s="65"/>
    </row>
    <row r="43" spans="1:18" ht="18" x14ac:dyDescent="0.3">
      <c r="A43" s="66" t="s">
        <v>8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ht="15.6" x14ac:dyDescent="0.3">
      <c r="A44" s="12" t="s">
        <v>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ht="15.6" x14ac:dyDescent="0.3">
      <c r="A45" s="67" t="s">
        <v>66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1:18" ht="15.6" x14ac:dyDescent="0.3">
      <c r="A46" s="13" t="s">
        <v>11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5.6" x14ac:dyDescent="0.3">
      <c r="A47" s="15" t="s">
        <v>12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x14ac:dyDescent="0.3">
      <c r="A48" s="16" t="s">
        <v>13</v>
      </c>
      <c r="B48" s="17" t="s">
        <v>14</v>
      </c>
      <c r="C48" s="16" t="s">
        <v>15</v>
      </c>
      <c r="D48" s="17" t="s">
        <v>16</v>
      </c>
      <c r="E48" s="17" t="s">
        <v>17</v>
      </c>
      <c r="F48" s="16" t="s">
        <v>18</v>
      </c>
      <c r="G48" s="16" t="s">
        <v>19</v>
      </c>
      <c r="H48" s="16" t="s">
        <v>20</v>
      </c>
      <c r="I48" s="17" t="s">
        <v>21</v>
      </c>
      <c r="J48" s="18"/>
      <c r="K48" s="19" t="s">
        <v>22</v>
      </c>
      <c r="L48" s="19"/>
      <c r="M48" s="19"/>
      <c r="N48" s="19"/>
      <c r="O48" s="17" t="s">
        <v>23</v>
      </c>
      <c r="P48" s="17"/>
      <c r="Q48" s="17"/>
      <c r="R48" s="17"/>
    </row>
    <row r="49" spans="1:18" x14ac:dyDescent="0.3">
      <c r="A49" s="16"/>
      <c r="B49" s="17"/>
      <c r="C49" s="16"/>
      <c r="D49" s="17"/>
      <c r="E49" s="17"/>
      <c r="F49" s="16"/>
      <c r="G49" s="16"/>
      <c r="H49" s="16"/>
      <c r="I49" s="17"/>
      <c r="J49" s="18"/>
      <c r="K49" s="20" t="s">
        <v>24</v>
      </c>
      <c r="L49" s="21" t="s">
        <v>25</v>
      </c>
      <c r="M49" s="21" t="s">
        <v>26</v>
      </c>
      <c r="N49" s="21" t="s">
        <v>27</v>
      </c>
      <c r="O49" s="21" t="s">
        <v>28</v>
      </c>
      <c r="P49" s="21" t="s">
        <v>29</v>
      </c>
      <c r="Q49" s="21" t="s">
        <v>30</v>
      </c>
      <c r="R49" s="21" t="s">
        <v>31</v>
      </c>
    </row>
    <row r="50" spans="1:18" ht="124.2" x14ac:dyDescent="0.3">
      <c r="A50" s="22">
        <v>181</v>
      </c>
      <c r="B50" s="22" t="s">
        <v>32</v>
      </c>
      <c r="C50" s="51" t="s">
        <v>33</v>
      </c>
      <c r="D50" s="24" t="s">
        <v>67</v>
      </c>
      <c r="E50" s="25">
        <v>28.51</v>
      </c>
      <c r="F50" s="25">
        <f>6.1*250/200</f>
        <v>7.625</v>
      </c>
      <c r="G50" s="25">
        <f>11.3*250/200</f>
        <v>14.125</v>
      </c>
      <c r="H50" s="25">
        <f>33.5*250/200</f>
        <v>41.875</v>
      </c>
      <c r="I50" s="25">
        <f>260*250/200</f>
        <v>325</v>
      </c>
      <c r="J50" s="30"/>
      <c r="K50" s="25">
        <f>192.2*250/200</f>
        <v>240.25</v>
      </c>
      <c r="L50" s="25">
        <f>23.5*250/200</f>
        <v>29.375</v>
      </c>
      <c r="M50" s="25">
        <f>156.1*250/200</f>
        <v>195.125</v>
      </c>
      <c r="N50" s="25">
        <f>0.3*250/200</f>
        <v>0.375</v>
      </c>
      <c r="O50" s="25">
        <f>36.7*250/200</f>
        <v>45.875</v>
      </c>
      <c r="P50" s="25">
        <f>0.1*250/200</f>
        <v>0.125</v>
      </c>
      <c r="Q50" s="25">
        <v>0</v>
      </c>
      <c r="R50" s="25">
        <f>1.1*250/200</f>
        <v>1.375</v>
      </c>
    </row>
    <row r="51" spans="1:18" x14ac:dyDescent="0.3">
      <c r="A51" s="29"/>
      <c r="B51" s="22" t="s">
        <v>35</v>
      </c>
      <c r="C51" s="27" t="s">
        <v>36</v>
      </c>
      <c r="D51" s="22">
        <v>40</v>
      </c>
      <c r="E51" s="25">
        <v>2.93</v>
      </c>
      <c r="F51" s="25">
        <v>2.4</v>
      </c>
      <c r="G51" s="25">
        <v>0.4</v>
      </c>
      <c r="H51" s="25">
        <v>12.6</v>
      </c>
      <c r="I51" s="25">
        <v>63.6</v>
      </c>
      <c r="J51" s="30"/>
      <c r="K51" s="25">
        <v>6.9</v>
      </c>
      <c r="L51" s="25">
        <v>9.9</v>
      </c>
      <c r="M51" s="25">
        <v>26.1</v>
      </c>
      <c r="N51" s="25">
        <v>0.6</v>
      </c>
      <c r="O51" s="28">
        <v>0</v>
      </c>
      <c r="P51" s="25">
        <v>0.1</v>
      </c>
      <c r="Q51" s="25">
        <v>0.5</v>
      </c>
      <c r="R51" s="28">
        <v>0</v>
      </c>
    </row>
    <row r="52" spans="1:18" x14ac:dyDescent="0.3">
      <c r="A52" s="29">
        <v>15</v>
      </c>
      <c r="B52" s="22" t="s">
        <v>37</v>
      </c>
      <c r="C52" s="27" t="s">
        <v>68</v>
      </c>
      <c r="D52" s="24">
        <v>10</v>
      </c>
      <c r="E52" s="57">
        <v>9.6</v>
      </c>
      <c r="F52" s="57">
        <v>2.3199999999999998</v>
      </c>
      <c r="G52" s="57">
        <v>2.95</v>
      </c>
      <c r="H52" s="68">
        <v>0</v>
      </c>
      <c r="I52" s="57">
        <v>35.83</v>
      </c>
      <c r="J52" s="69"/>
      <c r="K52" s="57">
        <v>88</v>
      </c>
      <c r="L52" s="57">
        <v>3.5</v>
      </c>
      <c r="M52" s="57">
        <v>50</v>
      </c>
      <c r="N52" s="57">
        <v>0.1</v>
      </c>
      <c r="O52" s="57">
        <v>26</v>
      </c>
      <c r="P52" s="68">
        <v>0</v>
      </c>
      <c r="Q52" s="68">
        <v>0</v>
      </c>
      <c r="R52" s="68">
        <v>0</v>
      </c>
    </row>
    <row r="53" spans="1:18" x14ac:dyDescent="0.3">
      <c r="A53" s="22">
        <v>209</v>
      </c>
      <c r="B53" s="22" t="s">
        <v>39</v>
      </c>
      <c r="C53" s="27" t="s">
        <v>38</v>
      </c>
      <c r="D53" s="24">
        <v>40</v>
      </c>
      <c r="E53" s="25">
        <v>15</v>
      </c>
      <c r="F53" s="25">
        <v>5.08</v>
      </c>
      <c r="G53" s="25">
        <v>4.5999999999999996</v>
      </c>
      <c r="H53" s="25">
        <v>0.28000000000000003</v>
      </c>
      <c r="I53" s="25">
        <v>63</v>
      </c>
      <c r="J53" s="27"/>
      <c r="K53" s="25">
        <v>22</v>
      </c>
      <c r="L53" s="25">
        <v>4.8</v>
      </c>
      <c r="M53" s="25">
        <v>76.8</v>
      </c>
      <c r="N53" s="25">
        <v>1</v>
      </c>
      <c r="O53" s="25">
        <v>100</v>
      </c>
      <c r="P53" s="25">
        <v>0.03</v>
      </c>
      <c r="Q53" s="25">
        <v>0.08</v>
      </c>
      <c r="R53" s="28">
        <v>0</v>
      </c>
    </row>
    <row r="54" spans="1:18" x14ac:dyDescent="0.3">
      <c r="A54" s="22">
        <v>379</v>
      </c>
      <c r="B54" s="22" t="s">
        <v>41</v>
      </c>
      <c r="C54" s="31" t="s">
        <v>40</v>
      </c>
      <c r="D54" s="22">
        <v>200</v>
      </c>
      <c r="E54" s="25">
        <v>14.95</v>
      </c>
      <c r="F54" s="25">
        <v>3.6</v>
      </c>
      <c r="G54" s="25">
        <v>2.7</v>
      </c>
      <c r="H54" s="25">
        <v>28.3</v>
      </c>
      <c r="I54" s="25">
        <v>151.80000000000001</v>
      </c>
      <c r="J54" s="27"/>
      <c r="K54" s="25">
        <v>100.3</v>
      </c>
      <c r="L54" s="25">
        <v>11.7</v>
      </c>
      <c r="M54" s="25">
        <v>75</v>
      </c>
      <c r="N54" s="25">
        <v>0.1</v>
      </c>
      <c r="O54" s="28">
        <v>0</v>
      </c>
      <c r="P54" s="25">
        <v>4.7</v>
      </c>
      <c r="Q54" s="25">
        <v>0.1</v>
      </c>
      <c r="R54" s="25">
        <v>1.1000000000000001</v>
      </c>
    </row>
    <row r="55" spans="1:18" x14ac:dyDescent="0.3">
      <c r="A55" s="40" t="s">
        <v>43</v>
      </c>
      <c r="B55" s="40"/>
      <c r="C55" s="40"/>
      <c r="D55" s="41">
        <v>550</v>
      </c>
      <c r="E55" s="42">
        <f>SUM(E50:E54)</f>
        <v>70.989999999999995</v>
      </c>
      <c r="F55" s="42">
        <v>16.2</v>
      </c>
      <c r="G55" s="42">
        <v>23.299999999999997</v>
      </c>
      <c r="H55" s="42">
        <v>95.5</v>
      </c>
      <c r="I55" s="42">
        <v>656.40000000000009</v>
      </c>
      <c r="J55" s="30"/>
      <c r="K55" s="42">
        <v>311.5</v>
      </c>
      <c r="L55" s="42">
        <v>61.599999999999994</v>
      </c>
      <c r="M55" s="42">
        <v>300.7</v>
      </c>
      <c r="N55" s="42">
        <v>2</v>
      </c>
      <c r="O55" s="42">
        <f>SUM(O50:O54)</f>
        <v>171.875</v>
      </c>
      <c r="P55" s="42">
        <f>SUM(P50:P54)</f>
        <v>4.9550000000000001</v>
      </c>
      <c r="Q55" s="42">
        <f>SUM(Q50:Q54)</f>
        <v>0.67999999999999994</v>
      </c>
      <c r="R55" s="42">
        <f>SUM(R50:R54)</f>
        <v>2.4750000000000001</v>
      </c>
    </row>
    <row r="56" spans="1:18" ht="15.6" x14ac:dyDescent="0.3">
      <c r="A56" s="15" t="s">
        <v>44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x14ac:dyDescent="0.3">
      <c r="A57" s="16" t="s">
        <v>13</v>
      </c>
      <c r="B57" s="17" t="s">
        <v>14</v>
      </c>
      <c r="C57" s="16" t="s">
        <v>15</v>
      </c>
      <c r="D57" s="17" t="s">
        <v>45</v>
      </c>
      <c r="E57" s="17" t="s">
        <v>17</v>
      </c>
      <c r="F57" s="16" t="s">
        <v>18</v>
      </c>
      <c r="G57" s="16" t="s">
        <v>19</v>
      </c>
      <c r="H57" s="16" t="s">
        <v>20</v>
      </c>
      <c r="I57" s="17" t="s">
        <v>21</v>
      </c>
      <c r="J57" s="18"/>
      <c r="K57" s="19" t="s">
        <v>22</v>
      </c>
      <c r="L57" s="19"/>
      <c r="M57" s="19"/>
      <c r="N57" s="19"/>
      <c r="O57" s="17" t="s">
        <v>23</v>
      </c>
      <c r="P57" s="17"/>
      <c r="Q57" s="17"/>
      <c r="R57" s="17"/>
    </row>
    <row r="58" spans="1:18" x14ac:dyDescent="0.3">
      <c r="A58" s="16"/>
      <c r="B58" s="17"/>
      <c r="C58" s="16"/>
      <c r="D58" s="17"/>
      <c r="E58" s="17"/>
      <c r="F58" s="16"/>
      <c r="G58" s="16"/>
      <c r="H58" s="16"/>
      <c r="I58" s="17"/>
      <c r="J58" s="18"/>
      <c r="K58" s="20" t="s">
        <v>24</v>
      </c>
      <c r="L58" s="21" t="s">
        <v>25</v>
      </c>
      <c r="M58" s="21" t="s">
        <v>26</v>
      </c>
      <c r="N58" s="21" t="s">
        <v>27</v>
      </c>
      <c r="O58" s="21" t="s">
        <v>28</v>
      </c>
      <c r="P58" s="21" t="s">
        <v>29</v>
      </c>
      <c r="Q58" s="21" t="s">
        <v>30</v>
      </c>
      <c r="R58" s="21" t="s">
        <v>31</v>
      </c>
    </row>
    <row r="59" spans="1:18" ht="69" x14ac:dyDescent="0.3">
      <c r="A59" s="29">
        <v>71</v>
      </c>
      <c r="B59" s="22" t="s">
        <v>32</v>
      </c>
      <c r="C59" s="70" t="s">
        <v>46</v>
      </c>
      <c r="D59" s="22">
        <v>100</v>
      </c>
      <c r="E59" s="25">
        <v>21.04</v>
      </c>
      <c r="F59" s="71">
        <v>0.8</v>
      </c>
      <c r="G59" s="71">
        <v>0</v>
      </c>
      <c r="H59" s="71">
        <v>3.3</v>
      </c>
      <c r="I59" s="25">
        <v>16</v>
      </c>
      <c r="J59" s="30"/>
      <c r="K59" s="25">
        <v>23</v>
      </c>
      <c r="L59" s="25">
        <v>0</v>
      </c>
      <c r="M59" s="25">
        <v>0</v>
      </c>
      <c r="N59" s="25">
        <v>0.5</v>
      </c>
      <c r="O59" s="25">
        <v>0</v>
      </c>
      <c r="P59" s="25">
        <v>0</v>
      </c>
      <c r="Q59" s="25">
        <v>0</v>
      </c>
      <c r="R59" s="25">
        <v>5</v>
      </c>
    </row>
    <row r="60" spans="1:18" ht="82.8" x14ac:dyDescent="0.3">
      <c r="A60" s="22">
        <v>82</v>
      </c>
      <c r="B60" s="22" t="s">
        <v>35</v>
      </c>
      <c r="C60" s="70" t="s">
        <v>69</v>
      </c>
      <c r="D60" s="22">
        <v>250</v>
      </c>
      <c r="E60" s="25">
        <v>11.86</v>
      </c>
      <c r="F60" s="25">
        <v>1.8</v>
      </c>
      <c r="G60" s="25">
        <v>4.9000000000000004</v>
      </c>
      <c r="H60" s="25">
        <v>15.2</v>
      </c>
      <c r="I60" s="25">
        <v>112.3</v>
      </c>
      <c r="J60" s="30"/>
      <c r="K60" s="25">
        <v>85.9</v>
      </c>
      <c r="L60" s="25">
        <v>10.6</v>
      </c>
      <c r="M60" s="25">
        <v>21.8</v>
      </c>
      <c r="N60" s="25">
        <v>0.9</v>
      </c>
      <c r="O60" s="25">
        <v>1</v>
      </c>
      <c r="P60" s="25">
        <v>5</v>
      </c>
      <c r="Q60" s="25">
        <v>0.3</v>
      </c>
      <c r="R60" s="25">
        <v>12.9</v>
      </c>
    </row>
    <row r="61" spans="1:18" x14ac:dyDescent="0.3">
      <c r="A61" s="22">
        <v>234</v>
      </c>
      <c r="B61" s="22" t="s">
        <v>37</v>
      </c>
      <c r="C61" s="52" t="s">
        <v>48</v>
      </c>
      <c r="D61" s="24" t="s">
        <v>70</v>
      </c>
      <c r="E61" s="22">
        <v>34.58</v>
      </c>
      <c r="F61" s="25">
        <v>14.8</v>
      </c>
      <c r="G61" s="25">
        <v>18.8</v>
      </c>
      <c r="H61" s="25">
        <v>11.6</v>
      </c>
      <c r="I61" s="25">
        <v>274</v>
      </c>
      <c r="J61" s="56"/>
      <c r="K61" s="25">
        <v>139.30000000000001</v>
      </c>
      <c r="L61" s="25">
        <v>0</v>
      </c>
      <c r="M61" s="25">
        <v>0</v>
      </c>
      <c r="N61" s="25">
        <v>1</v>
      </c>
      <c r="O61" s="25">
        <v>0</v>
      </c>
      <c r="P61" s="25">
        <v>0.2</v>
      </c>
      <c r="Q61" s="25">
        <v>0</v>
      </c>
      <c r="R61" s="25">
        <v>6.8</v>
      </c>
    </row>
    <row r="62" spans="1:18" ht="69" x14ac:dyDescent="0.3">
      <c r="A62" s="22">
        <v>142</v>
      </c>
      <c r="B62" s="22" t="s">
        <v>39</v>
      </c>
      <c r="C62" s="23" t="s">
        <v>51</v>
      </c>
      <c r="D62" s="22" t="s">
        <v>71</v>
      </c>
      <c r="E62" s="25">
        <v>18.25</v>
      </c>
      <c r="F62" s="25">
        <v>3.6</v>
      </c>
      <c r="G62" s="25">
        <v>9.5399999999999991</v>
      </c>
      <c r="H62" s="25">
        <v>35.76</v>
      </c>
      <c r="I62" s="25">
        <v>243.36</v>
      </c>
      <c r="J62" s="30"/>
      <c r="K62" s="25">
        <v>35.76</v>
      </c>
      <c r="L62" s="25">
        <v>0</v>
      </c>
      <c r="M62" s="25">
        <v>0</v>
      </c>
      <c r="N62" s="25">
        <v>1.92</v>
      </c>
      <c r="O62" s="25">
        <v>0</v>
      </c>
      <c r="P62" s="25">
        <v>0.48</v>
      </c>
      <c r="Q62" s="25">
        <v>0</v>
      </c>
      <c r="R62" s="25">
        <v>43.08</v>
      </c>
    </row>
    <row r="63" spans="1:18" ht="41.4" x14ac:dyDescent="0.3">
      <c r="A63" s="22"/>
      <c r="B63" s="22" t="s">
        <v>41</v>
      </c>
      <c r="C63" s="51" t="s">
        <v>53</v>
      </c>
      <c r="D63" s="22">
        <v>200</v>
      </c>
      <c r="E63" s="25">
        <v>12.6</v>
      </c>
      <c r="F63" s="25">
        <v>0.2</v>
      </c>
      <c r="G63" s="25">
        <v>0</v>
      </c>
      <c r="H63" s="25">
        <v>3.9</v>
      </c>
      <c r="I63" s="25">
        <v>16</v>
      </c>
      <c r="J63" s="56"/>
      <c r="K63" s="25">
        <v>0.24</v>
      </c>
      <c r="L63" s="25">
        <v>0.2</v>
      </c>
      <c r="M63" s="25">
        <v>0.5</v>
      </c>
      <c r="N63" s="25">
        <v>7</v>
      </c>
      <c r="O63" s="25">
        <v>0</v>
      </c>
      <c r="P63" s="25">
        <v>0.1</v>
      </c>
      <c r="Q63" s="25">
        <v>0</v>
      </c>
      <c r="R63" s="25">
        <v>6</v>
      </c>
    </row>
    <row r="64" spans="1:18" ht="27.6" x14ac:dyDescent="0.3">
      <c r="A64" s="22"/>
      <c r="B64" s="22" t="s">
        <v>54</v>
      </c>
      <c r="C64" s="51" t="s">
        <v>55</v>
      </c>
      <c r="D64" s="24">
        <v>40</v>
      </c>
      <c r="E64" s="25">
        <v>2.93</v>
      </c>
      <c r="F64" s="25">
        <v>2.2400000000000002</v>
      </c>
      <c r="G64" s="25">
        <v>0.44000000000000006</v>
      </c>
      <c r="H64" s="25">
        <v>19.759999999999998</v>
      </c>
      <c r="I64" s="25">
        <v>91.960000000000008</v>
      </c>
      <c r="J64" s="56"/>
      <c r="K64" s="25">
        <v>9.1999999999999993</v>
      </c>
      <c r="L64" s="25">
        <v>10</v>
      </c>
      <c r="M64" s="25">
        <v>42.4</v>
      </c>
      <c r="N64" s="25">
        <v>1.24</v>
      </c>
      <c r="O64" s="25">
        <v>0</v>
      </c>
      <c r="P64" s="25">
        <v>0.04</v>
      </c>
      <c r="Q64" s="25">
        <v>0</v>
      </c>
      <c r="R64" s="25">
        <v>0</v>
      </c>
    </row>
    <row r="65" spans="1:18" x14ac:dyDescent="0.3">
      <c r="A65" s="22"/>
      <c r="B65" s="22" t="s">
        <v>56</v>
      </c>
      <c r="C65" s="27" t="s">
        <v>57</v>
      </c>
      <c r="D65" s="24">
        <v>70</v>
      </c>
      <c r="E65" s="57">
        <v>5.13</v>
      </c>
      <c r="F65" s="25">
        <v>5.53</v>
      </c>
      <c r="G65" s="25">
        <v>0.7</v>
      </c>
      <c r="H65" s="25">
        <v>33.81</v>
      </c>
      <c r="I65" s="25">
        <v>163.66</v>
      </c>
      <c r="J65" s="30"/>
      <c r="K65" s="25">
        <v>16.100000000000001</v>
      </c>
      <c r="L65" s="25">
        <v>23.1</v>
      </c>
      <c r="M65" s="25">
        <v>60.9</v>
      </c>
      <c r="N65" s="25">
        <v>0.77</v>
      </c>
      <c r="O65" s="25">
        <v>0</v>
      </c>
      <c r="P65" s="25">
        <v>7.0000000000000007E-2</v>
      </c>
      <c r="Q65" s="25">
        <v>0</v>
      </c>
      <c r="R65" s="25">
        <v>0</v>
      </c>
    </row>
    <row r="66" spans="1:18" x14ac:dyDescent="0.3">
      <c r="A66" s="22">
        <v>386</v>
      </c>
      <c r="B66" s="22" t="s">
        <v>58</v>
      </c>
      <c r="C66" s="27" t="s">
        <v>59</v>
      </c>
      <c r="D66" s="22">
        <v>100</v>
      </c>
      <c r="E66" s="25">
        <v>12.88</v>
      </c>
      <c r="F66" s="25">
        <v>2.7</v>
      </c>
      <c r="G66" s="25">
        <v>2.5</v>
      </c>
      <c r="H66" s="25">
        <v>10.8</v>
      </c>
      <c r="I66" s="25">
        <v>79</v>
      </c>
      <c r="J66" s="30"/>
      <c r="K66" s="25">
        <v>121</v>
      </c>
      <c r="L66" s="25">
        <v>15</v>
      </c>
      <c r="M66" s="25">
        <v>94</v>
      </c>
      <c r="N66" s="25">
        <v>0.1</v>
      </c>
      <c r="O66" s="25">
        <v>20</v>
      </c>
      <c r="P66" s="25">
        <v>4.4999999999999998E-2</v>
      </c>
      <c r="Q66" s="25">
        <v>0.1</v>
      </c>
      <c r="R66" s="25">
        <v>0.9</v>
      </c>
    </row>
    <row r="67" spans="1:18" x14ac:dyDescent="0.3">
      <c r="A67" s="40" t="s">
        <v>43</v>
      </c>
      <c r="B67" s="40"/>
      <c r="C67" s="40"/>
      <c r="D67" s="41">
        <v>1045</v>
      </c>
      <c r="E67" s="58">
        <f t="shared" ref="E67:R67" si="3">SUM(E59:E66)</f>
        <v>119.26999999999998</v>
      </c>
      <c r="F67" s="58">
        <f t="shared" si="3"/>
        <v>31.670000000000005</v>
      </c>
      <c r="G67" s="58">
        <f t="shared" si="3"/>
        <v>36.880000000000003</v>
      </c>
      <c r="H67" s="58">
        <f t="shared" si="3"/>
        <v>134.13000000000002</v>
      </c>
      <c r="I67" s="58">
        <f t="shared" si="3"/>
        <v>996.28000000000009</v>
      </c>
      <c r="J67" s="58">
        <f t="shared" si="3"/>
        <v>0</v>
      </c>
      <c r="K67" s="58">
        <f t="shared" si="3"/>
        <v>430.50000000000006</v>
      </c>
      <c r="L67" s="58">
        <f t="shared" si="3"/>
        <v>58.9</v>
      </c>
      <c r="M67" s="58">
        <f t="shared" si="3"/>
        <v>219.6</v>
      </c>
      <c r="N67" s="58">
        <f t="shared" si="3"/>
        <v>13.43</v>
      </c>
      <c r="O67" s="58">
        <f t="shared" si="3"/>
        <v>21</v>
      </c>
      <c r="P67" s="58">
        <f t="shared" si="3"/>
        <v>5.9349999999999996</v>
      </c>
      <c r="Q67" s="58">
        <f t="shared" si="3"/>
        <v>0.4</v>
      </c>
      <c r="R67" s="58">
        <f t="shared" si="3"/>
        <v>74.680000000000007</v>
      </c>
    </row>
    <row r="68" spans="1:18" x14ac:dyDescent="0.3">
      <c r="A68" s="59" t="s">
        <v>60</v>
      </c>
      <c r="B68" s="59"/>
      <c r="C68" s="59"/>
      <c r="D68" s="59"/>
      <c r="E68" s="42">
        <f>E55+E67</f>
        <v>190.26</v>
      </c>
      <c r="F68" s="42">
        <f>F55+F67</f>
        <v>47.870000000000005</v>
      </c>
      <c r="G68" s="42">
        <f>G55+G67</f>
        <v>60.18</v>
      </c>
      <c r="H68" s="42">
        <f>H55+H67</f>
        <v>229.63000000000002</v>
      </c>
      <c r="I68" s="42">
        <f>I55+I67</f>
        <v>1652.6800000000003</v>
      </c>
      <c r="J68" s="30"/>
      <c r="K68" s="42">
        <f t="shared" ref="K68:R68" si="4">K55+K67</f>
        <v>742</v>
      </c>
      <c r="L68" s="42">
        <f t="shared" si="4"/>
        <v>120.5</v>
      </c>
      <c r="M68" s="42">
        <f t="shared" si="4"/>
        <v>520.29999999999995</v>
      </c>
      <c r="N68" s="42">
        <f t="shared" si="4"/>
        <v>15.43</v>
      </c>
      <c r="O68" s="42">
        <f t="shared" si="4"/>
        <v>192.875</v>
      </c>
      <c r="P68" s="42">
        <f t="shared" si="4"/>
        <v>10.89</v>
      </c>
      <c r="Q68" s="42">
        <f t="shared" si="4"/>
        <v>1.08</v>
      </c>
      <c r="R68" s="42">
        <f t="shared" si="4"/>
        <v>77.155000000000001</v>
      </c>
    </row>
    <row r="69" spans="1:18" x14ac:dyDescent="0.3">
      <c r="A69" s="2"/>
      <c r="B69" s="2"/>
      <c r="C69" s="2"/>
      <c r="D69" s="2"/>
      <c r="E69" s="3"/>
      <c r="F69" s="3"/>
      <c r="G69" s="3"/>
      <c r="H69" s="3"/>
      <c r="I69" s="3"/>
      <c r="J69" s="72"/>
      <c r="K69" s="3"/>
      <c r="L69" s="3"/>
      <c r="M69" s="3"/>
      <c r="N69" s="3"/>
      <c r="O69" s="3"/>
      <c r="P69" s="3"/>
      <c r="Q69" s="3"/>
      <c r="R69" s="3"/>
    </row>
    <row r="70" spans="1:18" x14ac:dyDescent="0.3">
      <c r="A70" s="2"/>
      <c r="B70" s="2"/>
      <c r="C70" s="2"/>
      <c r="D70" s="2"/>
      <c r="E70" s="60"/>
      <c r="F70" s="3"/>
      <c r="G70" s="3"/>
      <c r="H70" s="3"/>
      <c r="I70" s="3"/>
      <c r="J70" s="61"/>
      <c r="K70" s="3"/>
      <c r="L70" s="60"/>
      <c r="M70" s="3"/>
      <c r="N70" s="3"/>
      <c r="O70" s="3"/>
      <c r="P70" s="60"/>
      <c r="Q70" s="60"/>
      <c r="R70" s="60"/>
    </row>
    <row r="71" spans="1:18" x14ac:dyDescent="0.3">
      <c r="A71" s="2"/>
      <c r="B71" s="2"/>
      <c r="C71" s="2"/>
      <c r="D71" s="2"/>
      <c r="E71" s="60"/>
      <c r="F71" s="3"/>
      <c r="G71" s="3"/>
      <c r="H71" s="3"/>
      <c r="I71" s="3"/>
      <c r="J71" s="61"/>
      <c r="K71" s="3"/>
      <c r="L71" s="60"/>
      <c r="M71" s="3"/>
      <c r="N71" s="3"/>
      <c r="O71" s="3"/>
      <c r="P71" s="60"/>
      <c r="Q71" s="60"/>
      <c r="R71" s="60"/>
    </row>
  </sheetData>
  <mergeCells count="74">
    <mergeCell ref="O57:R57"/>
    <mergeCell ref="A67:C67"/>
    <mergeCell ref="A68:D68"/>
    <mergeCell ref="A56:R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F48:F49"/>
    <mergeCell ref="G48:G49"/>
    <mergeCell ref="H48:H49"/>
    <mergeCell ref="I48:I49"/>
    <mergeCell ref="O48:R48"/>
    <mergeCell ref="A55:C55"/>
    <mergeCell ref="A43:R43"/>
    <mergeCell ref="A44:R44"/>
    <mergeCell ref="A45:R45"/>
    <mergeCell ref="A46:R46"/>
    <mergeCell ref="A47:R47"/>
    <mergeCell ref="A48:A49"/>
    <mergeCell ref="B48:B49"/>
    <mergeCell ref="C48:C49"/>
    <mergeCell ref="D48:D49"/>
    <mergeCell ref="E48:E49"/>
    <mergeCell ref="A40:C40"/>
    <mergeCell ref="M40:R40"/>
    <mergeCell ref="A41:C41"/>
    <mergeCell ref="M41:R41"/>
    <mergeCell ref="A42:C42"/>
    <mergeCell ref="M42:R42"/>
    <mergeCell ref="H19:H20"/>
    <mergeCell ref="I19:I20"/>
    <mergeCell ref="O19:R19"/>
    <mergeCell ref="A29:C29"/>
    <mergeCell ref="A30:D30"/>
    <mergeCell ref="A39:C39"/>
    <mergeCell ref="M39:R39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I4:R4"/>
    <mergeCell ref="A5:R5"/>
    <mergeCell ref="A6:R6"/>
    <mergeCell ref="A7:R7"/>
    <mergeCell ref="A8:R8"/>
    <mergeCell ref="A1:C1"/>
    <mergeCell ref="I1:R1"/>
    <mergeCell ref="A2:C2"/>
    <mergeCell ref="G2:R2"/>
    <mergeCell ref="A3:C3"/>
    <mergeCell ref="I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2024-03-31T16:49:45Z</dcterms:created>
  <dcterms:modified xsi:type="dcterms:W3CDTF">2024-03-31T16:58:41Z</dcterms:modified>
</cp:coreProperties>
</file>