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8_{B981733C-84A5-45E8-BB69-5F471DD3249E}" xr6:coauthVersionLast="47" xr6:coauthVersionMax="47" xr10:uidLastSave="{00000000-0000-0000-0000-000000000000}"/>
  <bookViews>
    <workbookView xWindow="-108" yWindow="-108" windowWidth="23256" windowHeight="12576" xr2:uid="{FB822328-91E5-43CB-9BD1-02E21FDC02C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7" i="1" l="1"/>
  <c r="E67" i="1"/>
  <c r="R66" i="1"/>
  <c r="Q66" i="1"/>
  <c r="P66" i="1"/>
  <c r="O66" i="1"/>
  <c r="M66" i="1"/>
  <c r="J66" i="1"/>
  <c r="J67" i="1" s="1"/>
  <c r="I66" i="1"/>
  <c r="H66" i="1"/>
  <c r="E66" i="1"/>
  <c r="R59" i="1"/>
  <c r="N59" i="1"/>
  <c r="N66" i="1" s="1"/>
  <c r="L59" i="1"/>
  <c r="L66" i="1" s="1"/>
  <c r="L67" i="1" s="1"/>
  <c r="K59" i="1"/>
  <c r="K66" i="1" s="1"/>
  <c r="K67" i="1" s="1"/>
  <c r="I59" i="1"/>
  <c r="H59" i="1"/>
  <c r="G59" i="1"/>
  <c r="G66" i="1" s="1"/>
  <c r="F59" i="1"/>
  <c r="F66" i="1" s="1"/>
  <c r="R54" i="1"/>
  <c r="R67" i="1" s="1"/>
  <c r="Q54" i="1"/>
  <c r="Q67" i="1" s="1"/>
  <c r="P54" i="1"/>
  <c r="P67" i="1" s="1"/>
  <c r="O54" i="1"/>
  <c r="O67" i="1" s="1"/>
  <c r="N54" i="1"/>
  <c r="N67" i="1" s="1"/>
  <c r="M54" i="1"/>
  <c r="L54" i="1"/>
  <c r="K54" i="1"/>
  <c r="I54" i="1"/>
  <c r="I67" i="1" s="1"/>
  <c r="H54" i="1"/>
  <c r="H67" i="1" s="1"/>
  <c r="G54" i="1"/>
  <c r="F54" i="1"/>
  <c r="E54" i="1"/>
  <c r="K30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R17" i="1"/>
  <c r="R30" i="1" s="1"/>
  <c r="Q17" i="1"/>
  <c r="Q30" i="1" s="1"/>
  <c r="P17" i="1"/>
  <c r="P30" i="1" s="1"/>
  <c r="O17" i="1"/>
  <c r="O30" i="1" s="1"/>
  <c r="N17" i="1"/>
  <c r="N30" i="1" s="1"/>
  <c r="M17" i="1"/>
  <c r="M30" i="1" s="1"/>
  <c r="L17" i="1"/>
  <c r="L30" i="1" s="1"/>
  <c r="K17" i="1"/>
  <c r="J17" i="1"/>
  <c r="J30" i="1" s="1"/>
  <c r="I17" i="1"/>
  <c r="I30" i="1" s="1"/>
  <c r="H17" i="1"/>
  <c r="H30" i="1" s="1"/>
  <c r="G17" i="1"/>
  <c r="G30" i="1" s="1"/>
  <c r="F17" i="1"/>
  <c r="F30" i="1" s="1"/>
  <c r="E17" i="1"/>
  <c r="E30" i="1" s="1"/>
  <c r="F67" i="1" l="1"/>
  <c r="G67" i="1"/>
</calcChain>
</file>

<file path=xl/sharedStrings.xml><?xml version="1.0" encoding="utf-8"?>
<sst xmlns="http://schemas.openxmlformats.org/spreadsheetml/2006/main" count="164" uniqueCount="68">
  <si>
    <t xml:space="preserve">          "Согласовано"</t>
  </si>
  <si>
    <t xml:space="preserve">           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</si>
  <si>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</si>
  <si>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     Врио  руководителя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</si>
  <si>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 /</t>
    </r>
  </si>
  <si>
    <t xml:space="preserve">                               / Е.С. Сидельникова  /</t>
  </si>
  <si>
    <t xml:space="preserve">                      "___"____________  2024г</t>
  </si>
  <si>
    <r>
      <rPr>
        <sz val="10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  "01" апреля 2024г</t>
    </r>
  </si>
  <si>
    <t>МЕНЮ</t>
  </si>
  <si>
    <t>для школьных столовых</t>
  </si>
  <si>
    <t>( 7-11 лет )</t>
  </si>
  <si>
    <t>День 10</t>
  </si>
  <si>
    <t>ЗАВТРАК</t>
  </si>
  <si>
    <t>№ рец.</t>
  </si>
  <si>
    <t>№</t>
  </si>
  <si>
    <t>Наименование блюд</t>
  </si>
  <si>
    <t>Выход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</si>
  <si>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</si>
  <si>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</si>
  <si>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</si>
  <si>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</si>
  <si>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</si>
  <si>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</si>
  <si>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</si>
  <si>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</si>
  <si>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</si>
  <si>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</si>
  <si>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</si>
  <si>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</si>
  <si>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</si>
  <si>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</si>
  <si>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</si>
  <si>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</si>
  <si>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Тефтели из говядины с  соусом</t>
  </si>
  <si>
    <t>90/30</t>
  </si>
  <si>
    <t>2.</t>
  </si>
  <si>
    <t xml:space="preserve"> Каша гречневая рассыпчатая</t>
  </si>
  <si>
    <t>3.</t>
  </si>
  <si>
    <t>Хлеб пшеничный 1с.</t>
  </si>
  <si>
    <t>4.</t>
  </si>
  <si>
    <t>Чай с сахаром с лимоном</t>
  </si>
  <si>
    <t>5.</t>
  </si>
  <si>
    <t xml:space="preserve">Фрукт свежий, сезонный </t>
  </si>
  <si>
    <t>Всего</t>
  </si>
  <si>
    <t>ОБЕД</t>
  </si>
  <si>
    <t>Салат из свеклы отварной</t>
  </si>
  <si>
    <t xml:space="preserve"> Суп картофельный с бобовыми (горох) </t>
  </si>
  <si>
    <t>Котлеты рыбные с маслом сливочным</t>
  </si>
  <si>
    <t>90/5</t>
  </si>
  <si>
    <t xml:space="preserve">Рагу из овощей </t>
  </si>
  <si>
    <t>Напиток апельсиновый</t>
  </si>
  <si>
    <t>6.</t>
  </si>
  <si>
    <t>Хлеб ржаной</t>
  </si>
  <si>
    <t>7.</t>
  </si>
  <si>
    <t xml:space="preserve">Хлеб пшеничный </t>
  </si>
  <si>
    <t>8.</t>
  </si>
  <si>
    <t>Снежок</t>
  </si>
  <si>
    <t>ИТОГО:</t>
  </si>
  <si>
    <t xml:space="preserve">                                       " Утверждаю "</t>
  </si>
  <si>
    <t>Врио  руководителя   ООО " Общепит - Н "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</si>
  <si>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</si>
  <si>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</si>
  <si>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" 01" апреля 2024г.</t>
  </si>
  <si>
    <t>( 12 лет и старше )</t>
  </si>
  <si>
    <t>279/331</t>
  </si>
  <si>
    <t>100/30</t>
  </si>
  <si>
    <t xml:space="preserve"> Суп картофельный с бобовыми     (горох) 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</si>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</sst>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 vertical="distributed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2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2" fontId="9" fillId="0" borderId="8" xfId="0" applyNumberFormat="1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9" fillId="0" borderId="8" xfId="0" applyFont="1" applyBorder="1"/>
    <xf numFmtId="1" fontId="9" fillId="0" borderId="8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2" fontId="0" fillId="0" borderId="4" xfId="0" applyNumberFormat="1" applyBorder="1"/>
    <xf numFmtId="164" fontId="2" fillId="0" borderId="0" xfId="0" applyNumberFormat="1" applyFont="1" applyAlignment="1">
      <alignment horizontal="center"/>
    </xf>
    <xf numFmtId="0" fontId="2" fillId="2" borderId="4" xfId="0" applyFont="1" applyFill="1" applyBorder="1"/>
    <xf numFmtId="2" fontId="2" fillId="2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distributed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EAAEE-B345-4E89-AD65-AD573FBDAC47}">
  <dimension ref="A1:T69"/>
  <sheetViews>
    <sheetView tabSelected="1" topLeftCell="A31" workbookViewId="0">
      <selection activeCell="A39" sqref="A39:R69"/>
    </sheetView>
  </sheetViews>
  <sheetFormatPr defaultRowHeight="14.4" x14ac:dyDescent="0.3"/>
  <sheetData>
    <row r="1" spans="1:20" x14ac:dyDescent="0.3">
      <c r="A1" s="1" t="s">
        <v>0</v>
      </c>
      <c r="B1" s="1"/>
      <c r="C1" s="1"/>
      <c r="D1" s="2"/>
      <c r="E1" s="3"/>
      <c r="F1" s="3"/>
      <c r="G1" s="3"/>
      <c r="H1" s="3"/>
      <c r="I1" s="3"/>
      <c r="J1" s="4"/>
      <c r="K1" s="5" t="s">
        <v>1</v>
      </c>
      <c r="L1" s="5"/>
      <c r="M1" s="5"/>
      <c r="N1" s="5"/>
      <c r="O1" s="5"/>
      <c r="P1" s="5"/>
      <c r="Q1" s="5"/>
      <c r="R1" s="5"/>
      <c r="S1" s="5"/>
      <c r="T1" s="5"/>
    </row>
    <row r="2" spans="1:20" x14ac:dyDescent="0.3">
      <c r="A2" s="6" t="s">
        <v>2</v>
      </c>
      <c r="B2" s="6"/>
      <c r="C2" s="6"/>
      <c r="D2" s="2"/>
      <c r="E2" s="3"/>
      <c r="F2" s="3"/>
      <c r="G2" s="3"/>
      <c r="H2" s="3"/>
      <c r="I2" s="3"/>
      <c r="J2" s="4"/>
      <c r="K2" s="7" t="s">
        <v>3</v>
      </c>
      <c r="L2" s="7"/>
      <c r="M2" s="7"/>
      <c r="N2" s="7"/>
      <c r="O2" s="7"/>
      <c r="P2" s="7"/>
      <c r="Q2" s="7"/>
      <c r="R2" s="7"/>
      <c r="S2" s="7"/>
      <c r="T2" s="7"/>
    </row>
    <row r="3" spans="1:20" x14ac:dyDescent="0.3">
      <c r="A3" s="8" t="s">
        <v>4</v>
      </c>
      <c r="B3" s="8"/>
      <c r="C3" s="8"/>
      <c r="D3" s="2"/>
      <c r="E3" s="3"/>
      <c r="F3" s="3"/>
      <c r="G3" s="3"/>
      <c r="H3" s="3"/>
      <c r="I3" s="3"/>
      <c r="J3" s="4"/>
      <c r="K3" s="9" t="s">
        <v>5</v>
      </c>
      <c r="L3" s="9"/>
      <c r="M3" s="9"/>
      <c r="N3" s="9"/>
      <c r="O3" s="9"/>
      <c r="P3" s="9"/>
      <c r="Q3" s="9"/>
      <c r="R3" s="9"/>
    </row>
    <row r="4" spans="1:20" x14ac:dyDescent="0.3">
      <c r="A4" s="6" t="s">
        <v>6</v>
      </c>
      <c r="B4" s="6"/>
      <c r="C4" s="6"/>
      <c r="D4" s="2"/>
      <c r="E4" s="3"/>
      <c r="F4" s="3"/>
      <c r="G4" s="3"/>
      <c r="H4" s="3"/>
      <c r="I4" s="3"/>
      <c r="J4" s="4"/>
      <c r="K4" s="10" t="s">
        <v>7</v>
      </c>
      <c r="L4" s="10"/>
      <c r="M4" s="10"/>
      <c r="N4" s="10"/>
      <c r="O4" s="10"/>
      <c r="P4" s="10"/>
      <c r="Q4" s="10"/>
      <c r="R4" s="10"/>
    </row>
    <row r="5" spans="1:20" ht="18" x14ac:dyDescent="0.3">
      <c r="A5" s="11" t="s">
        <v>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20" ht="15.6" x14ac:dyDescent="0.3">
      <c r="A6" s="12" t="s">
        <v>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20" ht="15.6" x14ac:dyDescent="0.3">
      <c r="A7" s="13" t="s">
        <v>10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20" ht="15.6" x14ac:dyDescent="0.3">
      <c r="A8" s="14" t="s">
        <v>11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6"/>
    </row>
    <row r="9" spans="1:20" ht="15.6" x14ac:dyDescent="0.3">
      <c r="A9" s="17" t="s">
        <v>12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0" x14ac:dyDescent="0.3">
      <c r="A10" s="18" t="s">
        <v>13</v>
      </c>
      <c r="B10" s="19" t="s">
        <v>14</v>
      </c>
      <c r="C10" s="18" t="s">
        <v>15</v>
      </c>
      <c r="D10" s="19" t="s">
        <v>16</v>
      </c>
      <c r="E10" s="19" t="s">
        <v>17</v>
      </c>
      <c r="F10" s="20" t="s">
        <v>18</v>
      </c>
      <c r="G10" s="20" t="s">
        <v>19</v>
      </c>
      <c r="H10" s="20" t="s">
        <v>20</v>
      </c>
      <c r="I10" s="19" t="s">
        <v>21</v>
      </c>
      <c r="J10" s="21"/>
      <c r="K10" s="22" t="s">
        <v>22</v>
      </c>
      <c r="L10" s="22"/>
      <c r="M10" s="22"/>
      <c r="N10" s="22"/>
      <c r="O10" s="19" t="s">
        <v>23</v>
      </c>
      <c r="P10" s="19"/>
      <c r="Q10" s="19"/>
      <c r="R10" s="19"/>
    </row>
    <row r="11" spans="1:20" x14ac:dyDescent="0.3">
      <c r="A11" s="18"/>
      <c r="B11" s="19"/>
      <c r="C11" s="18"/>
      <c r="D11" s="19"/>
      <c r="E11" s="19"/>
      <c r="F11" s="23"/>
      <c r="G11" s="23"/>
      <c r="H11" s="23"/>
      <c r="I11" s="19"/>
      <c r="J11" s="21"/>
      <c r="K11" s="24" t="s">
        <v>24</v>
      </c>
      <c r="L11" s="25" t="s">
        <v>25</v>
      </c>
      <c r="M11" s="25" t="s">
        <v>26</v>
      </c>
      <c r="N11" s="25" t="s">
        <v>27</v>
      </c>
      <c r="O11" s="25" t="s">
        <v>28</v>
      </c>
      <c r="P11" s="25" t="s">
        <v>29</v>
      </c>
      <c r="Q11" s="25" t="s">
        <v>30</v>
      </c>
      <c r="R11" s="25" t="s">
        <v>31</v>
      </c>
    </row>
    <row r="12" spans="1:20" ht="55.2" x14ac:dyDescent="0.3">
      <c r="A12" s="26">
        <v>279</v>
      </c>
      <c r="B12" s="26" t="s">
        <v>32</v>
      </c>
      <c r="C12" s="27" t="s">
        <v>33</v>
      </c>
      <c r="D12" s="26" t="s">
        <v>34</v>
      </c>
      <c r="E12" s="28">
        <v>46.25</v>
      </c>
      <c r="F12" s="28">
        <v>6.75</v>
      </c>
      <c r="G12" s="28">
        <v>11.053636363636365</v>
      </c>
      <c r="H12" s="28">
        <v>10.030909090909091</v>
      </c>
      <c r="I12" s="28">
        <v>165.84545454545454</v>
      </c>
      <c r="J12" s="29"/>
      <c r="K12" s="28">
        <v>32.530909090909084</v>
      </c>
      <c r="L12" s="28">
        <v>16.003636363636364</v>
      </c>
      <c r="M12" s="28">
        <v>79.584545454545449</v>
      </c>
      <c r="N12" s="28">
        <v>0.70363636363636373</v>
      </c>
      <c r="O12" s="28">
        <v>28.734545454545451</v>
      </c>
      <c r="P12" s="28">
        <v>3.5000000000000003E-2</v>
      </c>
      <c r="Q12" s="30">
        <v>0</v>
      </c>
      <c r="R12" s="28">
        <v>0.70363636363636373</v>
      </c>
    </row>
    <row r="13" spans="1:20" ht="69" x14ac:dyDescent="0.3">
      <c r="A13" s="26">
        <v>171</v>
      </c>
      <c r="B13" s="26" t="s">
        <v>35</v>
      </c>
      <c r="C13" s="31" t="s">
        <v>36</v>
      </c>
      <c r="D13" s="26">
        <v>150</v>
      </c>
      <c r="E13" s="28">
        <v>17.57</v>
      </c>
      <c r="F13" s="28">
        <v>6.3</v>
      </c>
      <c r="G13" s="28">
        <v>9.9</v>
      </c>
      <c r="H13" s="28">
        <v>46.7</v>
      </c>
      <c r="I13" s="28">
        <v>300.89999999999998</v>
      </c>
      <c r="J13" s="29"/>
      <c r="K13" s="28">
        <v>136.69999999999999</v>
      </c>
      <c r="L13" s="28">
        <v>1.4</v>
      </c>
      <c r="M13" s="28">
        <v>22.2</v>
      </c>
      <c r="N13" s="28">
        <v>1.2</v>
      </c>
      <c r="O13" s="28">
        <v>1.2</v>
      </c>
      <c r="P13" s="28">
        <v>0.1</v>
      </c>
      <c r="Q13" s="30">
        <v>0</v>
      </c>
      <c r="R13" s="30">
        <v>0</v>
      </c>
    </row>
    <row r="14" spans="1:20" x14ac:dyDescent="0.3">
      <c r="A14" s="26"/>
      <c r="B14" s="26" t="s">
        <v>37</v>
      </c>
      <c r="C14" s="32" t="s">
        <v>38</v>
      </c>
      <c r="D14" s="26">
        <v>40</v>
      </c>
      <c r="E14" s="28">
        <v>2.93</v>
      </c>
      <c r="F14" s="28">
        <v>3.16</v>
      </c>
      <c r="G14" s="28">
        <v>0.4</v>
      </c>
      <c r="H14" s="28">
        <v>19.32</v>
      </c>
      <c r="I14" s="28">
        <v>93.52</v>
      </c>
      <c r="J14" s="29"/>
      <c r="K14" s="28">
        <v>9.1999999999999993</v>
      </c>
      <c r="L14" s="28">
        <v>13.2</v>
      </c>
      <c r="M14" s="28">
        <v>34.799999999999997</v>
      </c>
      <c r="N14" s="28">
        <v>0.44</v>
      </c>
      <c r="O14" s="28">
        <v>0</v>
      </c>
      <c r="P14" s="28">
        <v>0.04</v>
      </c>
      <c r="Q14" s="28">
        <v>0.09</v>
      </c>
      <c r="R14" s="28">
        <v>0.1</v>
      </c>
    </row>
    <row r="15" spans="1:20" x14ac:dyDescent="0.3">
      <c r="A15" s="26">
        <v>377</v>
      </c>
      <c r="B15" s="26" t="s">
        <v>39</v>
      </c>
      <c r="C15" s="32" t="s">
        <v>40</v>
      </c>
      <c r="D15" s="26">
        <v>200</v>
      </c>
      <c r="E15" s="28">
        <v>4.4400000000000004</v>
      </c>
      <c r="F15" s="28">
        <v>0.2</v>
      </c>
      <c r="G15" s="30">
        <v>0</v>
      </c>
      <c r="H15" s="28">
        <v>16</v>
      </c>
      <c r="I15" s="28">
        <v>65</v>
      </c>
      <c r="J15" s="29"/>
      <c r="K15" s="28">
        <v>225.1</v>
      </c>
      <c r="L15" s="28">
        <v>198.2</v>
      </c>
      <c r="M15" s="28">
        <v>371.1</v>
      </c>
      <c r="N15" s="28">
        <v>36.799999999999997</v>
      </c>
      <c r="O15" s="28">
        <v>0</v>
      </c>
      <c r="P15" s="28">
        <v>1.1000000000000001</v>
      </c>
      <c r="Q15" s="28">
        <v>3.6</v>
      </c>
      <c r="R15" s="28">
        <v>7.3</v>
      </c>
    </row>
    <row r="16" spans="1:20" ht="41.4" x14ac:dyDescent="0.3">
      <c r="A16" s="33"/>
      <c r="B16" s="34" t="s">
        <v>41</v>
      </c>
      <c r="C16" s="35" t="s">
        <v>42</v>
      </c>
      <c r="D16" s="34">
        <v>120</v>
      </c>
      <c r="E16" s="36">
        <v>36</v>
      </c>
      <c r="F16" s="34">
        <v>1.2</v>
      </c>
      <c r="G16" s="34">
        <v>0</v>
      </c>
      <c r="H16" s="37">
        <v>20</v>
      </c>
      <c r="I16" s="37">
        <v>79.5</v>
      </c>
      <c r="J16" s="38"/>
      <c r="K16" s="37">
        <v>55.5</v>
      </c>
      <c r="L16" s="37">
        <v>18</v>
      </c>
      <c r="M16" s="34">
        <v>0</v>
      </c>
      <c r="N16" s="37">
        <v>1.2</v>
      </c>
      <c r="O16" s="34">
        <v>0</v>
      </c>
      <c r="P16" s="34">
        <v>0.3</v>
      </c>
      <c r="Q16" s="39">
        <v>0</v>
      </c>
      <c r="R16" s="40">
        <v>0.5</v>
      </c>
    </row>
    <row r="17" spans="1:19" x14ac:dyDescent="0.3">
      <c r="A17" s="41" t="s">
        <v>43</v>
      </c>
      <c r="B17" s="41"/>
      <c r="C17" s="41"/>
      <c r="D17" s="25">
        <v>630</v>
      </c>
      <c r="E17" s="42">
        <f>SUM(E12:E16)</f>
        <v>107.19</v>
      </c>
      <c r="F17" s="42">
        <f t="shared" ref="F17:R17" si="0">SUM(F12:F16)</f>
        <v>17.61</v>
      </c>
      <c r="G17" s="42">
        <f t="shared" si="0"/>
        <v>21.353636363636362</v>
      </c>
      <c r="H17" s="42">
        <f t="shared" si="0"/>
        <v>112.0509090909091</v>
      </c>
      <c r="I17" s="42">
        <f t="shared" si="0"/>
        <v>704.76545454545453</v>
      </c>
      <c r="J17" s="42">
        <f t="shared" si="0"/>
        <v>0</v>
      </c>
      <c r="K17" s="42">
        <f t="shared" si="0"/>
        <v>459.03090909090906</v>
      </c>
      <c r="L17" s="42">
        <f t="shared" si="0"/>
        <v>246.80363636363634</v>
      </c>
      <c r="M17" s="42">
        <f t="shared" si="0"/>
        <v>507.68454545454546</v>
      </c>
      <c r="N17" s="42">
        <f t="shared" si="0"/>
        <v>40.343636363636364</v>
      </c>
      <c r="O17" s="42">
        <f t="shared" si="0"/>
        <v>29.93454545454545</v>
      </c>
      <c r="P17" s="42">
        <f t="shared" si="0"/>
        <v>1.5750000000000002</v>
      </c>
      <c r="Q17" s="42">
        <f t="shared" si="0"/>
        <v>3.69</v>
      </c>
      <c r="R17" s="42">
        <f t="shared" si="0"/>
        <v>8.6036363636363635</v>
      </c>
    </row>
    <row r="18" spans="1:19" ht="15.6" x14ac:dyDescent="0.3">
      <c r="A18" s="43" t="s">
        <v>44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5"/>
    </row>
    <row r="19" spans="1:19" x14ac:dyDescent="0.3">
      <c r="A19" s="18" t="s">
        <v>13</v>
      </c>
      <c r="B19" s="19" t="s">
        <v>14</v>
      </c>
      <c r="C19" s="18" t="s">
        <v>15</v>
      </c>
      <c r="D19" s="19" t="s">
        <v>16</v>
      </c>
      <c r="E19" s="19" t="s">
        <v>17</v>
      </c>
      <c r="F19" s="20" t="s">
        <v>18</v>
      </c>
      <c r="G19" s="20" t="s">
        <v>19</v>
      </c>
      <c r="H19" s="20" t="s">
        <v>20</v>
      </c>
      <c r="I19" s="19" t="s">
        <v>21</v>
      </c>
      <c r="J19" s="21"/>
      <c r="K19" s="22" t="s">
        <v>22</v>
      </c>
      <c r="L19" s="22"/>
      <c r="M19" s="22"/>
      <c r="N19" s="22"/>
      <c r="O19" s="19" t="s">
        <v>23</v>
      </c>
      <c r="P19" s="19"/>
      <c r="Q19" s="19"/>
      <c r="R19" s="19"/>
    </row>
    <row r="20" spans="1:19" x14ac:dyDescent="0.3">
      <c r="A20" s="18"/>
      <c r="B20" s="19"/>
      <c r="C20" s="18"/>
      <c r="D20" s="19"/>
      <c r="E20" s="19"/>
      <c r="F20" s="23"/>
      <c r="G20" s="23"/>
      <c r="H20" s="23"/>
      <c r="I20" s="19"/>
      <c r="J20" s="21"/>
      <c r="K20" s="24" t="s">
        <v>24</v>
      </c>
      <c r="L20" s="25" t="s">
        <v>25</v>
      </c>
      <c r="M20" s="25" t="s">
        <v>26</v>
      </c>
      <c r="N20" s="25" t="s">
        <v>27</v>
      </c>
      <c r="O20" s="25" t="s">
        <v>28</v>
      </c>
      <c r="P20" s="25" t="s">
        <v>29</v>
      </c>
      <c r="Q20" s="25" t="s">
        <v>30</v>
      </c>
      <c r="R20" s="25" t="s">
        <v>31</v>
      </c>
    </row>
    <row r="21" spans="1:19" x14ac:dyDescent="0.3">
      <c r="A21" s="26">
        <v>52</v>
      </c>
      <c r="B21" s="46">
        <v>1</v>
      </c>
      <c r="C21" s="47" t="s">
        <v>45</v>
      </c>
      <c r="D21" s="46">
        <v>60</v>
      </c>
      <c r="E21" s="26">
        <v>5.0199999999999996</v>
      </c>
      <c r="F21" s="28">
        <v>1</v>
      </c>
      <c r="G21" s="28">
        <v>3.6</v>
      </c>
      <c r="H21" s="28">
        <v>6.6</v>
      </c>
      <c r="I21" s="28">
        <v>62.4</v>
      </c>
      <c r="J21" s="28"/>
      <c r="K21" s="28">
        <v>21.1</v>
      </c>
      <c r="L21" s="28">
        <v>12.5</v>
      </c>
      <c r="M21" s="28">
        <v>24.6</v>
      </c>
      <c r="N21" s="28">
        <v>0.8</v>
      </c>
      <c r="O21" s="30">
        <v>0</v>
      </c>
      <c r="P21" s="28">
        <v>0</v>
      </c>
      <c r="Q21" s="28">
        <v>0.1</v>
      </c>
      <c r="R21" s="28">
        <v>5.7</v>
      </c>
    </row>
    <row r="22" spans="1:19" ht="69" x14ac:dyDescent="0.3">
      <c r="A22" s="26">
        <v>102</v>
      </c>
      <c r="B22" s="26" t="s">
        <v>35</v>
      </c>
      <c r="C22" s="27" t="s">
        <v>46</v>
      </c>
      <c r="D22" s="26">
        <v>200</v>
      </c>
      <c r="E22" s="28">
        <v>5.83</v>
      </c>
      <c r="F22" s="28">
        <v>5.0999999999999996</v>
      </c>
      <c r="G22" s="28">
        <v>5.4</v>
      </c>
      <c r="H22" s="28">
        <v>23.9</v>
      </c>
      <c r="I22" s="28">
        <v>163.80000000000001</v>
      </c>
      <c r="J22" s="29"/>
      <c r="K22" s="28">
        <v>45.8</v>
      </c>
      <c r="L22" s="28">
        <v>35.5</v>
      </c>
      <c r="M22" s="28">
        <v>0</v>
      </c>
      <c r="N22" s="28">
        <v>4.5999999999999996</v>
      </c>
      <c r="O22" s="30">
        <v>0</v>
      </c>
      <c r="P22" s="30">
        <v>0</v>
      </c>
      <c r="Q22" s="30">
        <v>0</v>
      </c>
      <c r="R22" s="28">
        <v>11.2</v>
      </c>
      <c r="S22" s="48"/>
    </row>
    <row r="23" spans="1:19" ht="69" x14ac:dyDescent="0.3">
      <c r="A23" s="26">
        <v>234</v>
      </c>
      <c r="B23" s="26" t="s">
        <v>37</v>
      </c>
      <c r="C23" s="27" t="s">
        <v>47</v>
      </c>
      <c r="D23" s="26" t="s">
        <v>48</v>
      </c>
      <c r="E23" s="26">
        <v>31.77</v>
      </c>
      <c r="F23" s="28">
        <v>12.7</v>
      </c>
      <c r="G23" s="28">
        <v>16.2</v>
      </c>
      <c r="H23" s="28">
        <v>10.1</v>
      </c>
      <c r="I23" s="28">
        <v>236.6</v>
      </c>
      <c r="J23" s="29"/>
      <c r="K23" s="28">
        <v>126.1</v>
      </c>
      <c r="L23" s="28">
        <v>0</v>
      </c>
      <c r="M23" s="28">
        <v>0</v>
      </c>
      <c r="N23" s="28">
        <v>0.9</v>
      </c>
      <c r="O23" s="30">
        <v>0</v>
      </c>
      <c r="P23" s="28">
        <v>0.2</v>
      </c>
      <c r="Q23" s="30">
        <v>0</v>
      </c>
      <c r="R23" s="28">
        <v>6.1</v>
      </c>
      <c r="S23" s="48"/>
    </row>
    <row r="24" spans="1:19" x14ac:dyDescent="0.3">
      <c r="A24" s="26">
        <v>143</v>
      </c>
      <c r="B24" s="26" t="s">
        <v>39</v>
      </c>
      <c r="C24" s="32" t="s">
        <v>49</v>
      </c>
      <c r="D24" s="26">
        <v>155</v>
      </c>
      <c r="E24" s="28">
        <v>17.850000000000001</v>
      </c>
      <c r="F24" s="28">
        <v>2.1</v>
      </c>
      <c r="G24" s="28">
        <v>12.1</v>
      </c>
      <c r="H24" s="28">
        <v>15.5</v>
      </c>
      <c r="I24" s="28">
        <v>178.6</v>
      </c>
      <c r="J24" s="49"/>
      <c r="K24" s="28">
        <v>23.9</v>
      </c>
      <c r="L24" s="28">
        <v>27.8</v>
      </c>
      <c r="M24" s="28">
        <v>61.8</v>
      </c>
      <c r="N24" s="28">
        <v>0.98</v>
      </c>
      <c r="O24" s="28">
        <v>31</v>
      </c>
      <c r="P24" s="28">
        <v>7.0000000000000007E-2</v>
      </c>
      <c r="Q24" s="30">
        <v>0</v>
      </c>
      <c r="R24" s="28">
        <v>8.67</v>
      </c>
      <c r="S24" s="50"/>
    </row>
    <row r="25" spans="1:19" ht="41.4" x14ac:dyDescent="0.3">
      <c r="A25" s="26">
        <v>1041</v>
      </c>
      <c r="B25" s="26" t="s">
        <v>41</v>
      </c>
      <c r="C25" s="31" t="s">
        <v>50</v>
      </c>
      <c r="D25" s="26">
        <v>200</v>
      </c>
      <c r="E25" s="28">
        <v>8.8000000000000007</v>
      </c>
      <c r="F25" s="28">
        <v>0.1</v>
      </c>
      <c r="G25" s="30">
        <v>0</v>
      </c>
      <c r="H25" s="28">
        <v>27.1</v>
      </c>
      <c r="I25" s="28">
        <v>108.6</v>
      </c>
      <c r="J25" s="49"/>
      <c r="K25" s="28">
        <v>23.52</v>
      </c>
      <c r="L25" s="30">
        <v>0</v>
      </c>
      <c r="M25" s="30">
        <v>0</v>
      </c>
      <c r="N25" s="28">
        <v>0.24</v>
      </c>
      <c r="O25" s="28">
        <v>0</v>
      </c>
      <c r="P25" s="28">
        <v>0.03</v>
      </c>
      <c r="Q25" s="30">
        <v>0</v>
      </c>
      <c r="R25" s="28">
        <v>12.9</v>
      </c>
      <c r="S25" s="50"/>
    </row>
    <row r="26" spans="1:19" ht="27.6" x14ac:dyDescent="0.3">
      <c r="A26" s="26"/>
      <c r="B26" s="26" t="s">
        <v>51</v>
      </c>
      <c r="C26" s="31" t="s">
        <v>52</v>
      </c>
      <c r="D26" s="26">
        <v>30</v>
      </c>
      <c r="E26" s="28">
        <v>2.2000000000000002</v>
      </c>
      <c r="F26" s="28">
        <v>1.68</v>
      </c>
      <c r="G26" s="28">
        <v>0.33</v>
      </c>
      <c r="H26" s="28">
        <v>14.82</v>
      </c>
      <c r="I26" s="28">
        <v>68.97</v>
      </c>
      <c r="J26" s="49"/>
      <c r="K26" s="28">
        <v>6.9</v>
      </c>
      <c r="L26" s="28">
        <v>7.5</v>
      </c>
      <c r="M26" s="28">
        <v>31.799999999999997</v>
      </c>
      <c r="N26" s="28">
        <v>0.92999999999999994</v>
      </c>
      <c r="O26" s="28">
        <v>0</v>
      </c>
      <c r="P26" s="28">
        <v>0.03</v>
      </c>
      <c r="Q26" s="30">
        <v>0</v>
      </c>
      <c r="R26" s="30">
        <v>0</v>
      </c>
      <c r="S26" s="50"/>
    </row>
    <row r="27" spans="1:19" x14ac:dyDescent="0.3">
      <c r="A27" s="26"/>
      <c r="B27" s="26" t="s">
        <v>53</v>
      </c>
      <c r="C27" s="51" t="s">
        <v>54</v>
      </c>
      <c r="D27" s="26">
        <v>30</v>
      </c>
      <c r="E27" s="52">
        <v>2.2000000000000002</v>
      </c>
      <c r="F27" s="28">
        <v>2.37</v>
      </c>
      <c r="G27" s="28">
        <v>0.3</v>
      </c>
      <c r="H27" s="28">
        <v>14.49</v>
      </c>
      <c r="I27" s="28">
        <v>70.14</v>
      </c>
      <c r="J27" s="29"/>
      <c r="K27" s="28">
        <v>6.8999999999999995</v>
      </c>
      <c r="L27" s="28">
        <v>9.8999999999999986</v>
      </c>
      <c r="M27" s="28">
        <v>26.099999999999998</v>
      </c>
      <c r="N27" s="28">
        <v>0.33</v>
      </c>
      <c r="O27" s="28">
        <v>0</v>
      </c>
      <c r="P27" s="28">
        <v>0.03</v>
      </c>
      <c r="Q27" s="30">
        <v>0</v>
      </c>
      <c r="R27" s="30">
        <v>0</v>
      </c>
      <c r="S27" s="50"/>
    </row>
    <row r="28" spans="1:19" x14ac:dyDescent="0.3">
      <c r="A28" s="26">
        <v>386</v>
      </c>
      <c r="B28" s="26" t="s">
        <v>55</v>
      </c>
      <c r="C28" s="32" t="s">
        <v>56</v>
      </c>
      <c r="D28" s="26">
        <v>100</v>
      </c>
      <c r="E28" s="28">
        <v>12.88</v>
      </c>
      <c r="F28" s="28">
        <v>2.7</v>
      </c>
      <c r="G28" s="28">
        <v>2.5</v>
      </c>
      <c r="H28" s="28">
        <v>10.8</v>
      </c>
      <c r="I28" s="28">
        <v>79</v>
      </c>
      <c r="J28" s="29"/>
      <c r="K28" s="28">
        <v>121</v>
      </c>
      <c r="L28" s="28">
        <v>15</v>
      </c>
      <c r="M28" s="28">
        <v>94</v>
      </c>
      <c r="N28" s="28">
        <v>0.1</v>
      </c>
      <c r="O28" s="28">
        <v>20</v>
      </c>
      <c r="P28" s="28">
        <v>4.4999999999999998E-2</v>
      </c>
      <c r="Q28" s="28">
        <v>0.1</v>
      </c>
      <c r="R28" s="28">
        <v>1.35</v>
      </c>
      <c r="S28" s="50"/>
    </row>
    <row r="29" spans="1:19" x14ac:dyDescent="0.3">
      <c r="A29" s="41" t="s">
        <v>43</v>
      </c>
      <c r="B29" s="41"/>
      <c r="C29" s="41"/>
      <c r="D29" s="25">
        <v>870</v>
      </c>
      <c r="E29" s="42">
        <f t="shared" ref="E29:R29" si="1">SUM(E21:E28)</f>
        <v>86.55</v>
      </c>
      <c r="F29" s="25">
        <f t="shared" si="1"/>
        <v>27.75</v>
      </c>
      <c r="G29" s="25">
        <f t="shared" si="1"/>
        <v>40.429999999999993</v>
      </c>
      <c r="H29" s="25">
        <f t="shared" si="1"/>
        <v>123.31</v>
      </c>
      <c r="I29" s="25">
        <f t="shared" si="1"/>
        <v>968.11</v>
      </c>
      <c r="J29" s="25">
        <f t="shared" si="1"/>
        <v>0</v>
      </c>
      <c r="K29" s="25">
        <f t="shared" si="1"/>
        <v>375.22</v>
      </c>
      <c r="L29" s="42">
        <f t="shared" si="1"/>
        <v>108.19999999999999</v>
      </c>
      <c r="M29" s="42">
        <f t="shared" si="1"/>
        <v>238.3</v>
      </c>
      <c r="N29" s="25">
        <f t="shared" si="1"/>
        <v>8.879999999999999</v>
      </c>
      <c r="O29" s="42">
        <f t="shared" si="1"/>
        <v>51</v>
      </c>
      <c r="P29" s="42">
        <f t="shared" si="1"/>
        <v>0.40500000000000008</v>
      </c>
      <c r="Q29" s="42">
        <f t="shared" si="1"/>
        <v>0.2</v>
      </c>
      <c r="R29" s="25">
        <f t="shared" si="1"/>
        <v>45.92</v>
      </c>
    </row>
    <row r="30" spans="1:19" x14ac:dyDescent="0.3">
      <c r="A30" s="53" t="s">
        <v>57</v>
      </c>
      <c r="B30" s="53"/>
      <c r="C30" s="53"/>
      <c r="D30" s="53"/>
      <c r="E30" s="42">
        <f t="shared" ref="E30:R30" si="2">E17+E29</f>
        <v>193.74</v>
      </c>
      <c r="F30" s="42">
        <f t="shared" si="2"/>
        <v>45.36</v>
      </c>
      <c r="G30" s="42">
        <f t="shared" si="2"/>
        <v>61.783636363636354</v>
      </c>
      <c r="H30" s="42">
        <f t="shared" si="2"/>
        <v>235.3609090909091</v>
      </c>
      <c r="I30" s="42">
        <f t="shared" si="2"/>
        <v>1672.8754545454544</v>
      </c>
      <c r="J30" s="42">
        <f t="shared" si="2"/>
        <v>0</v>
      </c>
      <c r="K30" s="42">
        <f t="shared" si="2"/>
        <v>834.25090909090909</v>
      </c>
      <c r="L30" s="42">
        <f t="shared" si="2"/>
        <v>355.00363636363636</v>
      </c>
      <c r="M30" s="42">
        <f t="shared" si="2"/>
        <v>745.98454545454547</v>
      </c>
      <c r="N30" s="42">
        <f t="shared" si="2"/>
        <v>49.223636363636359</v>
      </c>
      <c r="O30" s="42">
        <f t="shared" si="2"/>
        <v>80.934545454545457</v>
      </c>
      <c r="P30" s="42">
        <f t="shared" si="2"/>
        <v>1.9800000000000002</v>
      </c>
      <c r="Q30" s="42">
        <f t="shared" si="2"/>
        <v>3.89</v>
      </c>
      <c r="R30" s="42">
        <f t="shared" si="2"/>
        <v>54.523636363636363</v>
      </c>
    </row>
    <row r="31" spans="1:19" x14ac:dyDescent="0.3">
      <c r="A31" s="2"/>
      <c r="B31" s="2"/>
      <c r="C31" s="2"/>
      <c r="D31" s="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9" x14ac:dyDescent="0.3">
      <c r="A32" s="2"/>
      <c r="B32" s="2"/>
      <c r="C32" s="2"/>
      <c r="D32" s="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9" spans="1:18" x14ac:dyDescent="0.3">
      <c r="A39" s="1" t="s">
        <v>0</v>
      </c>
      <c r="B39" s="1"/>
      <c r="C39" s="1"/>
      <c r="D39" s="2"/>
      <c r="E39" s="3"/>
      <c r="F39" s="3"/>
      <c r="G39" s="3"/>
      <c r="H39" s="3"/>
      <c r="I39" s="3"/>
      <c r="J39" s="4"/>
      <c r="K39" s="3"/>
      <c r="L39" s="3"/>
      <c r="M39" s="54" t="s">
        <v>58</v>
      </c>
      <c r="N39" s="54"/>
      <c r="O39" s="54"/>
      <c r="P39" s="54"/>
      <c r="Q39" s="54"/>
      <c r="R39" s="54"/>
    </row>
    <row r="40" spans="1:18" x14ac:dyDescent="0.3">
      <c r="A40" s="55" t="s">
        <v>2</v>
      </c>
      <c r="B40" s="55"/>
      <c r="C40" s="55"/>
      <c r="D40" s="2"/>
      <c r="E40" s="3"/>
      <c r="F40" s="3"/>
      <c r="G40" s="3"/>
      <c r="H40" s="3"/>
      <c r="I40" s="3"/>
      <c r="J40" s="4"/>
      <c r="K40" s="3"/>
      <c r="L40" s="3"/>
      <c r="M40" s="56" t="s">
        <v>59</v>
      </c>
      <c r="N40" s="56"/>
      <c r="O40" s="56"/>
      <c r="P40" s="56"/>
      <c r="Q40" s="56"/>
      <c r="R40" s="56"/>
    </row>
    <row r="41" spans="1:18" x14ac:dyDescent="0.3">
      <c r="A41" s="57" t="s">
        <v>60</v>
      </c>
      <c r="B41" s="57"/>
      <c r="C41" s="57"/>
      <c r="D41" s="2"/>
      <c r="E41" s="3"/>
      <c r="F41" s="3"/>
      <c r="G41" s="3"/>
      <c r="H41" s="3"/>
      <c r="I41" s="3"/>
      <c r="J41" s="4"/>
      <c r="K41" s="3"/>
      <c r="L41" s="3"/>
      <c r="M41" s="56" t="s">
        <v>61</v>
      </c>
      <c r="N41" s="56"/>
      <c r="O41" s="56"/>
      <c r="P41" s="56"/>
      <c r="Q41" s="56"/>
      <c r="R41" s="56"/>
    </row>
    <row r="42" spans="1:18" x14ac:dyDescent="0.3">
      <c r="A42" s="58" t="s">
        <v>6</v>
      </c>
      <c r="B42" s="58"/>
      <c r="C42" s="58"/>
      <c r="D42" s="2"/>
      <c r="E42" s="3"/>
      <c r="F42" s="3"/>
      <c r="G42" s="3"/>
      <c r="H42" s="3"/>
      <c r="I42" s="3"/>
      <c r="J42" s="4"/>
      <c r="K42" s="3"/>
      <c r="L42" s="3"/>
      <c r="M42" s="59" t="s">
        <v>62</v>
      </c>
      <c r="N42" s="59"/>
      <c r="O42" s="59"/>
      <c r="P42" s="59"/>
      <c r="Q42" s="59"/>
      <c r="R42" s="59"/>
    </row>
    <row r="43" spans="1:18" ht="18" x14ac:dyDescent="0.3">
      <c r="A43" s="60" t="s">
        <v>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</row>
    <row r="44" spans="1:18" ht="15.6" x14ac:dyDescent="0.3">
      <c r="A44" s="13" t="s">
        <v>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ht="15.6" x14ac:dyDescent="0.3">
      <c r="A45" s="61" t="s">
        <v>63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</row>
    <row r="46" spans="1:18" ht="15.6" x14ac:dyDescent="0.3">
      <c r="A46" s="62" t="s">
        <v>11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4"/>
    </row>
    <row r="47" spans="1:18" ht="15.6" x14ac:dyDescent="0.3">
      <c r="A47" s="17" t="s">
        <v>12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x14ac:dyDescent="0.3">
      <c r="A48" s="18" t="s">
        <v>13</v>
      </c>
      <c r="B48" s="19" t="s">
        <v>14</v>
      </c>
      <c r="C48" s="18" t="s">
        <v>15</v>
      </c>
      <c r="D48" s="19" t="s">
        <v>16</v>
      </c>
      <c r="E48" s="19" t="s">
        <v>17</v>
      </c>
      <c r="F48" s="20" t="s">
        <v>18</v>
      </c>
      <c r="G48" s="20" t="s">
        <v>19</v>
      </c>
      <c r="H48" s="20" t="s">
        <v>20</v>
      </c>
      <c r="I48" s="19" t="s">
        <v>21</v>
      </c>
      <c r="J48" s="21"/>
      <c r="K48" s="22" t="s">
        <v>22</v>
      </c>
      <c r="L48" s="22"/>
      <c r="M48" s="22"/>
      <c r="N48" s="22"/>
      <c r="O48" s="19" t="s">
        <v>23</v>
      </c>
      <c r="P48" s="19"/>
      <c r="Q48" s="19"/>
      <c r="R48" s="19"/>
    </row>
    <row r="49" spans="1:18" x14ac:dyDescent="0.3">
      <c r="A49" s="18"/>
      <c r="B49" s="19"/>
      <c r="C49" s="18"/>
      <c r="D49" s="19"/>
      <c r="E49" s="19"/>
      <c r="F49" s="23"/>
      <c r="G49" s="23"/>
      <c r="H49" s="23"/>
      <c r="I49" s="19"/>
      <c r="J49" s="21"/>
      <c r="K49" s="24" t="s">
        <v>24</v>
      </c>
      <c r="L49" s="25" t="s">
        <v>25</v>
      </c>
      <c r="M49" s="25" t="s">
        <v>26</v>
      </c>
      <c r="N49" s="25" t="s">
        <v>27</v>
      </c>
      <c r="O49" s="25" t="s">
        <v>28</v>
      </c>
      <c r="P49" s="25" t="s">
        <v>29</v>
      </c>
      <c r="Q49" s="25" t="s">
        <v>30</v>
      </c>
      <c r="R49" s="25" t="s">
        <v>31</v>
      </c>
    </row>
    <row r="50" spans="1:18" ht="55.2" x14ac:dyDescent="0.3">
      <c r="A50" s="26" t="s">
        <v>64</v>
      </c>
      <c r="B50" s="65" t="s">
        <v>32</v>
      </c>
      <c r="C50" s="66" t="s">
        <v>33</v>
      </c>
      <c r="D50" s="65" t="s">
        <v>65</v>
      </c>
      <c r="E50" s="65">
        <v>50.98</v>
      </c>
      <c r="F50" s="52">
        <v>11.666666666666666</v>
      </c>
      <c r="G50" s="52">
        <v>19.111111111111111</v>
      </c>
      <c r="H50" s="28">
        <v>17.333333333333332</v>
      </c>
      <c r="I50" s="28">
        <v>287</v>
      </c>
      <c r="J50" s="49"/>
      <c r="K50" s="28">
        <v>56.222222222222221</v>
      </c>
      <c r="L50" s="28">
        <v>27.666666666666668</v>
      </c>
      <c r="M50" s="28">
        <v>137.55555555555554</v>
      </c>
      <c r="N50" s="28">
        <v>1.2222222222222223</v>
      </c>
      <c r="O50" s="28">
        <v>49.666666666666664</v>
      </c>
      <c r="P50" s="28">
        <v>3.5000000000000003E-2</v>
      </c>
      <c r="Q50" s="28">
        <v>0</v>
      </c>
      <c r="R50" s="28">
        <v>1.2222222222222223</v>
      </c>
    </row>
    <row r="51" spans="1:18" ht="69" x14ac:dyDescent="0.3">
      <c r="A51" s="26">
        <v>171</v>
      </c>
      <c r="B51" s="26" t="s">
        <v>35</v>
      </c>
      <c r="C51" s="67" t="s">
        <v>36</v>
      </c>
      <c r="D51" s="26">
        <v>180</v>
      </c>
      <c r="E51" s="28">
        <v>21.08</v>
      </c>
      <c r="F51" s="28">
        <v>7.56</v>
      </c>
      <c r="G51" s="28">
        <v>11.88</v>
      </c>
      <c r="H51" s="28">
        <v>56.04</v>
      </c>
      <c r="I51" s="28">
        <v>300.89999999999998</v>
      </c>
      <c r="J51" s="29"/>
      <c r="K51" s="28">
        <v>136.69999999999999</v>
      </c>
      <c r="L51" s="28">
        <v>1.4</v>
      </c>
      <c r="M51" s="28">
        <v>22.2</v>
      </c>
      <c r="N51" s="28">
        <v>1.2</v>
      </c>
      <c r="O51" s="28">
        <v>1.2</v>
      </c>
      <c r="P51" s="28">
        <v>0.1</v>
      </c>
      <c r="Q51" s="28">
        <v>0</v>
      </c>
      <c r="R51" s="28">
        <v>0</v>
      </c>
    </row>
    <row r="52" spans="1:18" x14ac:dyDescent="0.3">
      <c r="A52" s="26"/>
      <c r="B52" s="26" t="s">
        <v>37</v>
      </c>
      <c r="C52" s="32" t="s">
        <v>38</v>
      </c>
      <c r="D52" s="26">
        <v>40</v>
      </c>
      <c r="E52" s="28">
        <v>2.93</v>
      </c>
      <c r="F52" s="28">
        <v>3.16</v>
      </c>
      <c r="G52" s="28">
        <v>0.4</v>
      </c>
      <c r="H52" s="28">
        <v>19.32</v>
      </c>
      <c r="I52" s="28">
        <v>93.52</v>
      </c>
      <c r="J52" s="29"/>
      <c r="K52" s="28">
        <v>9.1999999999999993</v>
      </c>
      <c r="L52" s="28">
        <v>13.2</v>
      </c>
      <c r="M52" s="28">
        <v>34.799999999999997</v>
      </c>
      <c r="N52" s="28">
        <v>0.44</v>
      </c>
      <c r="O52" s="28">
        <v>0</v>
      </c>
      <c r="P52" s="28">
        <v>0.04</v>
      </c>
      <c r="Q52" s="28">
        <v>0.09</v>
      </c>
      <c r="R52" s="28">
        <v>0.1</v>
      </c>
    </row>
    <row r="53" spans="1:18" x14ac:dyDescent="0.3">
      <c r="A53" s="26">
        <v>377</v>
      </c>
      <c r="B53" s="26" t="s">
        <v>39</v>
      </c>
      <c r="C53" s="32" t="s">
        <v>40</v>
      </c>
      <c r="D53" s="26">
        <v>200</v>
      </c>
      <c r="E53" s="28">
        <v>4.4400000000000004</v>
      </c>
      <c r="F53" s="28">
        <v>0.2</v>
      </c>
      <c r="G53" s="28">
        <v>0</v>
      </c>
      <c r="H53" s="28">
        <v>16</v>
      </c>
      <c r="I53" s="28">
        <v>65</v>
      </c>
      <c r="J53" s="29"/>
      <c r="K53" s="28">
        <v>225.1</v>
      </c>
      <c r="L53" s="28">
        <v>198.2</v>
      </c>
      <c r="M53" s="28">
        <v>371.1</v>
      </c>
      <c r="N53" s="28">
        <v>36.799999999999997</v>
      </c>
      <c r="O53" s="28">
        <v>0</v>
      </c>
      <c r="P53" s="28">
        <v>1.1000000000000001</v>
      </c>
      <c r="Q53" s="28">
        <v>3.6</v>
      </c>
      <c r="R53" s="28">
        <v>7.3</v>
      </c>
    </row>
    <row r="54" spans="1:18" x14ac:dyDescent="0.3">
      <c r="A54" s="41" t="s">
        <v>43</v>
      </c>
      <c r="B54" s="41"/>
      <c r="C54" s="41"/>
      <c r="D54" s="25">
        <v>550</v>
      </c>
      <c r="E54" s="42">
        <f>SUM(E49:E53)</f>
        <v>79.430000000000007</v>
      </c>
      <c r="F54" s="42">
        <f>SUM(F49:F53)</f>
        <v>22.586666666666666</v>
      </c>
      <c r="G54" s="42">
        <f>SUM(G49:G53)</f>
        <v>31.391111111111108</v>
      </c>
      <c r="H54" s="42">
        <f>SUM(H49:H53)</f>
        <v>108.69333333333333</v>
      </c>
      <c r="I54" s="42">
        <f>SUM(I49:I53)</f>
        <v>746.42</v>
      </c>
      <c r="J54" s="29"/>
      <c r="K54" s="42">
        <f t="shared" ref="K54:R54" si="3">SUM(K50:K53)</f>
        <v>427.22222222222217</v>
      </c>
      <c r="L54" s="42">
        <f t="shared" si="3"/>
        <v>240.46666666666664</v>
      </c>
      <c r="M54" s="42">
        <f t="shared" si="3"/>
        <v>565.65555555555557</v>
      </c>
      <c r="N54" s="42">
        <f t="shared" si="3"/>
        <v>39.662222222222219</v>
      </c>
      <c r="O54" s="42">
        <f t="shared" si="3"/>
        <v>50.866666666666667</v>
      </c>
      <c r="P54" s="42">
        <f t="shared" si="3"/>
        <v>1.2750000000000001</v>
      </c>
      <c r="Q54" s="42">
        <f t="shared" si="3"/>
        <v>3.69</v>
      </c>
      <c r="R54" s="42">
        <f t="shared" si="3"/>
        <v>8.6222222222222218</v>
      </c>
    </row>
    <row r="55" spans="1:18" ht="15.6" x14ac:dyDescent="0.3">
      <c r="A55" s="43" t="s">
        <v>44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5"/>
    </row>
    <row r="56" spans="1:18" x14ac:dyDescent="0.3">
      <c r="A56" s="18" t="s">
        <v>13</v>
      </c>
      <c r="B56" s="19" t="s">
        <v>14</v>
      </c>
      <c r="C56" s="18" t="s">
        <v>15</v>
      </c>
      <c r="D56" s="19" t="s">
        <v>16</v>
      </c>
      <c r="E56" s="19" t="s">
        <v>17</v>
      </c>
      <c r="F56" s="20" t="s">
        <v>18</v>
      </c>
      <c r="G56" s="20" t="s">
        <v>19</v>
      </c>
      <c r="H56" s="20" t="s">
        <v>20</v>
      </c>
      <c r="I56" s="19" t="s">
        <v>21</v>
      </c>
      <c r="J56" s="21"/>
      <c r="K56" s="22" t="s">
        <v>22</v>
      </c>
      <c r="L56" s="22"/>
      <c r="M56" s="22"/>
      <c r="N56" s="22"/>
      <c r="O56" s="19" t="s">
        <v>23</v>
      </c>
      <c r="P56" s="19"/>
      <c r="Q56" s="19"/>
      <c r="R56" s="19"/>
    </row>
    <row r="57" spans="1:18" x14ac:dyDescent="0.3">
      <c r="A57" s="18"/>
      <c r="B57" s="19"/>
      <c r="C57" s="18"/>
      <c r="D57" s="19"/>
      <c r="E57" s="19"/>
      <c r="F57" s="23"/>
      <c r="G57" s="23"/>
      <c r="H57" s="23"/>
      <c r="I57" s="19"/>
      <c r="J57" s="21"/>
      <c r="K57" s="24" t="s">
        <v>24</v>
      </c>
      <c r="L57" s="25" t="s">
        <v>25</v>
      </c>
      <c r="M57" s="25" t="s">
        <v>26</v>
      </c>
      <c r="N57" s="25" t="s">
        <v>27</v>
      </c>
      <c r="O57" s="25" t="s">
        <v>28</v>
      </c>
      <c r="P57" s="25" t="s">
        <v>29</v>
      </c>
      <c r="Q57" s="25" t="s">
        <v>30</v>
      </c>
      <c r="R57" s="25" t="s">
        <v>31</v>
      </c>
    </row>
    <row r="58" spans="1:18" ht="41.4" x14ac:dyDescent="0.3">
      <c r="A58" s="68">
        <v>52</v>
      </c>
      <c r="B58" s="26" t="s">
        <v>32</v>
      </c>
      <c r="C58" s="27" t="s">
        <v>45</v>
      </c>
      <c r="D58" s="26">
        <v>100</v>
      </c>
      <c r="E58" s="28">
        <v>8.3699999999999992</v>
      </c>
      <c r="F58" s="69">
        <v>1.7</v>
      </c>
      <c r="G58" s="69">
        <v>6</v>
      </c>
      <c r="H58" s="69">
        <v>11</v>
      </c>
      <c r="I58" s="28">
        <v>104</v>
      </c>
      <c r="J58" s="28"/>
      <c r="K58" s="28">
        <v>35.200000000000003</v>
      </c>
      <c r="L58" s="28">
        <v>20.8</v>
      </c>
      <c r="M58" s="28">
        <v>41</v>
      </c>
      <c r="N58" s="28">
        <v>1.3</v>
      </c>
      <c r="O58" s="28">
        <v>0</v>
      </c>
      <c r="P58" s="28">
        <v>0</v>
      </c>
      <c r="Q58" s="28">
        <v>0.2</v>
      </c>
      <c r="R58" s="28">
        <v>9.5</v>
      </c>
    </row>
    <row r="59" spans="1:18" ht="82.8" x14ac:dyDescent="0.3">
      <c r="A59" s="26">
        <v>102</v>
      </c>
      <c r="B59" s="26" t="s">
        <v>35</v>
      </c>
      <c r="C59" s="31" t="s">
        <v>66</v>
      </c>
      <c r="D59" s="65">
        <v>250</v>
      </c>
      <c r="E59" s="26">
        <v>7.28</v>
      </c>
      <c r="F59" s="28">
        <f>5.1*250/200</f>
        <v>6.375</v>
      </c>
      <c r="G59" s="28">
        <f>5.4*250/200</f>
        <v>6.75</v>
      </c>
      <c r="H59" s="28">
        <f>23.9*250/200</f>
        <v>29.875</v>
      </c>
      <c r="I59" s="28">
        <f>163.8*250/200</f>
        <v>204.75</v>
      </c>
      <c r="J59" s="49"/>
      <c r="K59" s="28">
        <f>45.8*250/200</f>
        <v>57.25</v>
      </c>
      <c r="L59" s="28">
        <f>35.5*250/200</f>
        <v>44.375</v>
      </c>
      <c r="M59" s="28">
        <v>0</v>
      </c>
      <c r="N59" s="28">
        <f>4.6*250/200</f>
        <v>5.75</v>
      </c>
      <c r="O59" s="28">
        <v>0</v>
      </c>
      <c r="P59" s="28">
        <v>0</v>
      </c>
      <c r="Q59" s="28">
        <v>0</v>
      </c>
      <c r="R59" s="28">
        <f>11.2*250/200</f>
        <v>14</v>
      </c>
    </row>
    <row r="60" spans="1:18" ht="69" x14ac:dyDescent="0.3">
      <c r="A60" s="26">
        <v>234</v>
      </c>
      <c r="B60" s="26" t="s">
        <v>37</v>
      </c>
      <c r="C60" s="66" t="s">
        <v>47</v>
      </c>
      <c r="D60" s="26" t="s">
        <v>67</v>
      </c>
      <c r="E60" s="28">
        <v>34.58</v>
      </c>
      <c r="F60" s="28">
        <v>14.8</v>
      </c>
      <c r="G60" s="28">
        <v>18.8</v>
      </c>
      <c r="H60" s="28">
        <v>11.6</v>
      </c>
      <c r="I60" s="28">
        <v>274</v>
      </c>
      <c r="J60" s="29"/>
      <c r="K60" s="28">
        <v>139.30000000000001</v>
      </c>
      <c r="L60" s="28">
        <v>0</v>
      </c>
      <c r="M60" s="28">
        <v>0</v>
      </c>
      <c r="N60" s="28">
        <v>1</v>
      </c>
      <c r="O60" s="28">
        <v>0</v>
      </c>
      <c r="P60" s="28">
        <v>0.2</v>
      </c>
      <c r="Q60" s="28">
        <v>0</v>
      </c>
      <c r="R60" s="28">
        <v>6.8</v>
      </c>
    </row>
    <row r="61" spans="1:18" ht="27.6" x14ac:dyDescent="0.3">
      <c r="A61" s="26">
        <v>143</v>
      </c>
      <c r="B61" s="65" t="s">
        <v>39</v>
      </c>
      <c r="C61" s="66" t="s">
        <v>49</v>
      </c>
      <c r="D61" s="65">
        <v>180</v>
      </c>
      <c r="E61" s="52">
        <v>25.86</v>
      </c>
      <c r="F61" s="52">
        <v>2.52</v>
      </c>
      <c r="G61" s="52">
        <v>14.52</v>
      </c>
      <c r="H61" s="28">
        <v>18.600000000000001</v>
      </c>
      <c r="I61" s="28">
        <v>214.32</v>
      </c>
      <c r="J61" s="29"/>
      <c r="K61" s="28">
        <v>28.68</v>
      </c>
      <c r="L61" s="28">
        <v>33.36</v>
      </c>
      <c r="M61" s="28">
        <v>74.16</v>
      </c>
      <c r="N61" s="28">
        <v>1.1759999999999999</v>
      </c>
      <c r="O61" s="28">
        <v>37.200000000000003</v>
      </c>
      <c r="P61" s="28">
        <v>8.4000000000000005E-2</v>
      </c>
      <c r="Q61" s="28">
        <v>0</v>
      </c>
      <c r="R61" s="28">
        <v>10.404</v>
      </c>
    </row>
    <row r="62" spans="1:18" ht="41.4" x14ac:dyDescent="0.3">
      <c r="A62" s="26">
        <v>1041</v>
      </c>
      <c r="B62" s="26" t="s">
        <v>41</v>
      </c>
      <c r="C62" s="31" t="s">
        <v>50</v>
      </c>
      <c r="D62" s="26">
        <v>200</v>
      </c>
      <c r="E62" s="28">
        <v>8.8000000000000007</v>
      </c>
      <c r="F62" s="28">
        <v>0.1</v>
      </c>
      <c r="G62" s="28">
        <v>0</v>
      </c>
      <c r="H62" s="28">
        <v>27.1</v>
      </c>
      <c r="I62" s="28">
        <v>108.6</v>
      </c>
      <c r="J62" s="49"/>
      <c r="K62" s="28">
        <v>23.52</v>
      </c>
      <c r="L62" s="28">
        <v>0</v>
      </c>
      <c r="M62" s="70">
        <v>0</v>
      </c>
      <c r="N62" s="28">
        <v>0.24</v>
      </c>
      <c r="O62" s="70">
        <v>0</v>
      </c>
      <c r="P62" s="70">
        <v>0.03</v>
      </c>
      <c r="Q62" s="70">
        <v>0</v>
      </c>
      <c r="R62" s="70">
        <v>12.9</v>
      </c>
    </row>
    <row r="63" spans="1:18" ht="27.6" x14ac:dyDescent="0.3">
      <c r="A63" s="26"/>
      <c r="B63" s="26" t="s">
        <v>51</v>
      </c>
      <c r="C63" s="31" t="s">
        <v>52</v>
      </c>
      <c r="D63" s="65">
        <v>40</v>
      </c>
      <c r="E63" s="28">
        <v>2.93</v>
      </c>
      <c r="F63" s="28">
        <v>1.68</v>
      </c>
      <c r="G63" s="28">
        <v>0.33</v>
      </c>
      <c r="H63" s="28">
        <v>14.82</v>
      </c>
      <c r="I63" s="28">
        <v>68.97</v>
      </c>
      <c r="J63" s="49"/>
      <c r="K63" s="28">
        <v>6.9</v>
      </c>
      <c r="L63" s="28">
        <v>7.5</v>
      </c>
      <c r="M63" s="70">
        <v>31.799999999999997</v>
      </c>
      <c r="N63" s="28">
        <v>0.92999999999999994</v>
      </c>
      <c r="O63" s="70">
        <v>0</v>
      </c>
      <c r="P63" s="70">
        <v>0.03</v>
      </c>
      <c r="Q63" s="70">
        <v>0</v>
      </c>
      <c r="R63" s="70">
        <v>0</v>
      </c>
    </row>
    <row r="64" spans="1:18" x14ac:dyDescent="0.3">
      <c r="A64" s="26"/>
      <c r="B64" s="26" t="s">
        <v>53</v>
      </c>
      <c r="C64" s="32" t="s">
        <v>54</v>
      </c>
      <c r="D64" s="65">
        <v>70</v>
      </c>
      <c r="E64" s="52">
        <v>5.13</v>
      </c>
      <c r="F64" s="28">
        <v>2.37</v>
      </c>
      <c r="G64" s="28">
        <v>0.3</v>
      </c>
      <c r="H64" s="28">
        <v>14.49</v>
      </c>
      <c r="I64" s="28">
        <v>70.14</v>
      </c>
      <c r="J64" s="29"/>
      <c r="K64" s="28">
        <v>6.8999999999999995</v>
      </c>
      <c r="L64" s="28">
        <v>9.8999999999999986</v>
      </c>
      <c r="M64" s="28">
        <v>26.099999999999998</v>
      </c>
      <c r="N64" s="28">
        <v>0.33</v>
      </c>
      <c r="O64" s="28">
        <v>0</v>
      </c>
      <c r="P64" s="28">
        <v>0.03</v>
      </c>
      <c r="Q64" s="28">
        <v>0</v>
      </c>
      <c r="R64" s="28">
        <v>0</v>
      </c>
    </row>
    <row r="65" spans="1:18" x14ac:dyDescent="0.3">
      <c r="A65" s="26">
        <v>386</v>
      </c>
      <c r="B65" s="26" t="s">
        <v>55</v>
      </c>
      <c r="C65" s="32" t="s">
        <v>56</v>
      </c>
      <c r="D65" s="26">
        <v>100</v>
      </c>
      <c r="E65" s="28">
        <v>12.88</v>
      </c>
      <c r="F65" s="28">
        <v>2.7</v>
      </c>
      <c r="G65" s="28">
        <v>2.5</v>
      </c>
      <c r="H65" s="28">
        <v>10.8</v>
      </c>
      <c r="I65" s="28">
        <v>79</v>
      </c>
      <c r="J65" s="29"/>
      <c r="K65" s="28">
        <v>121</v>
      </c>
      <c r="L65" s="28">
        <v>15</v>
      </c>
      <c r="M65" s="28">
        <v>94</v>
      </c>
      <c r="N65" s="28">
        <v>0.1</v>
      </c>
      <c r="O65" s="28">
        <v>20</v>
      </c>
      <c r="P65" s="28">
        <v>4.4999999999999998E-2</v>
      </c>
      <c r="Q65" s="28">
        <v>0.1</v>
      </c>
      <c r="R65" s="28">
        <v>1.35</v>
      </c>
    </row>
    <row r="66" spans="1:18" x14ac:dyDescent="0.3">
      <c r="A66" s="41" t="s">
        <v>43</v>
      </c>
      <c r="B66" s="41"/>
      <c r="C66" s="41"/>
      <c r="D66" s="71">
        <v>1045</v>
      </c>
      <c r="E66" s="72">
        <f t="shared" ref="E66:R66" si="4">SUM(E58:E65)</f>
        <v>105.83</v>
      </c>
      <c r="F66" s="72">
        <f t="shared" si="4"/>
        <v>32.245000000000005</v>
      </c>
      <c r="G66" s="72">
        <f t="shared" si="4"/>
        <v>49.199999999999996</v>
      </c>
      <c r="H66" s="72">
        <f t="shared" si="4"/>
        <v>138.285</v>
      </c>
      <c r="I66" s="72">
        <f t="shared" si="4"/>
        <v>1123.78</v>
      </c>
      <c r="J66" s="72">
        <f t="shared" si="4"/>
        <v>0</v>
      </c>
      <c r="K66" s="72">
        <f t="shared" si="4"/>
        <v>418.74999999999994</v>
      </c>
      <c r="L66" s="72">
        <f t="shared" si="4"/>
        <v>130.935</v>
      </c>
      <c r="M66" s="72">
        <f t="shared" si="4"/>
        <v>267.05999999999995</v>
      </c>
      <c r="N66" s="72">
        <f t="shared" si="4"/>
        <v>10.826000000000001</v>
      </c>
      <c r="O66" s="72">
        <f t="shared" si="4"/>
        <v>57.2</v>
      </c>
      <c r="P66" s="72">
        <f t="shared" si="4"/>
        <v>0.41900000000000009</v>
      </c>
      <c r="Q66" s="72">
        <f t="shared" si="4"/>
        <v>0.30000000000000004</v>
      </c>
      <c r="R66" s="72">
        <f t="shared" si="4"/>
        <v>54.954000000000001</v>
      </c>
    </row>
    <row r="67" spans="1:18" x14ac:dyDescent="0.3">
      <c r="A67" s="53" t="s">
        <v>57</v>
      </c>
      <c r="B67" s="53"/>
      <c r="C67" s="53"/>
      <c r="D67" s="53"/>
      <c r="E67" s="42">
        <f t="shared" ref="E67:R67" si="5">E54+E66</f>
        <v>185.26</v>
      </c>
      <c r="F67" s="42">
        <f t="shared" si="5"/>
        <v>54.831666666666671</v>
      </c>
      <c r="G67" s="42">
        <f t="shared" si="5"/>
        <v>80.591111111111104</v>
      </c>
      <c r="H67" s="42">
        <f t="shared" si="5"/>
        <v>246.97833333333332</v>
      </c>
      <c r="I67" s="42">
        <f t="shared" si="5"/>
        <v>1870.1999999999998</v>
      </c>
      <c r="J67" s="42">
        <f t="shared" si="5"/>
        <v>0</v>
      </c>
      <c r="K67" s="42">
        <f t="shared" si="5"/>
        <v>845.97222222222217</v>
      </c>
      <c r="L67" s="42">
        <f t="shared" si="5"/>
        <v>371.40166666666664</v>
      </c>
      <c r="M67" s="42">
        <f t="shared" si="5"/>
        <v>832.71555555555551</v>
      </c>
      <c r="N67" s="42">
        <f t="shared" si="5"/>
        <v>50.48822222222222</v>
      </c>
      <c r="O67" s="42">
        <f t="shared" si="5"/>
        <v>108.06666666666666</v>
      </c>
      <c r="P67" s="42">
        <f t="shared" si="5"/>
        <v>1.6940000000000002</v>
      </c>
      <c r="Q67" s="42">
        <f t="shared" si="5"/>
        <v>3.99</v>
      </c>
      <c r="R67" s="42">
        <f t="shared" si="5"/>
        <v>63.576222222222221</v>
      </c>
    </row>
    <row r="68" spans="1:18" x14ac:dyDescent="0.3">
      <c r="A68" s="2"/>
      <c r="B68" s="2"/>
      <c r="C68" s="2"/>
      <c r="D68" s="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3">
      <c r="A69" s="2"/>
      <c r="B69" s="2"/>
      <c r="C69" s="2"/>
      <c r="D69" s="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</sheetData>
  <mergeCells count="74">
    <mergeCell ref="O56:R56"/>
    <mergeCell ref="A66:C66"/>
    <mergeCell ref="A67:D67"/>
    <mergeCell ref="A55:R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F48:F49"/>
    <mergeCell ref="G48:G49"/>
    <mergeCell ref="H48:H49"/>
    <mergeCell ref="I48:I49"/>
    <mergeCell ref="O48:R48"/>
    <mergeCell ref="A54:C54"/>
    <mergeCell ref="A43:R43"/>
    <mergeCell ref="A44:R44"/>
    <mergeCell ref="A45:R45"/>
    <mergeCell ref="A46:R46"/>
    <mergeCell ref="A47:R47"/>
    <mergeCell ref="A48:A49"/>
    <mergeCell ref="B48:B49"/>
    <mergeCell ref="C48:C49"/>
    <mergeCell ref="D48:D49"/>
    <mergeCell ref="E48:E49"/>
    <mergeCell ref="A40:C40"/>
    <mergeCell ref="M40:R40"/>
    <mergeCell ref="A41:C41"/>
    <mergeCell ref="M41:R41"/>
    <mergeCell ref="A42:C42"/>
    <mergeCell ref="M42:R42"/>
    <mergeCell ref="H19:H20"/>
    <mergeCell ref="I19:I20"/>
    <mergeCell ref="O19:R19"/>
    <mergeCell ref="A29:C29"/>
    <mergeCell ref="A30:D30"/>
    <mergeCell ref="A39:C39"/>
    <mergeCell ref="M39:R39"/>
    <mergeCell ref="O10:R10"/>
    <mergeCell ref="A17:C17"/>
    <mergeCell ref="A18:R18"/>
    <mergeCell ref="A19:A20"/>
    <mergeCell ref="B19:B20"/>
    <mergeCell ref="C19:C20"/>
    <mergeCell ref="D19:D20"/>
    <mergeCell ref="E19:E20"/>
    <mergeCell ref="F19:F20"/>
    <mergeCell ref="G19:G20"/>
    <mergeCell ref="A9:R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4:C4"/>
    <mergeCell ref="K4:R4"/>
    <mergeCell ref="A5:R5"/>
    <mergeCell ref="A6:R6"/>
    <mergeCell ref="A7:R7"/>
    <mergeCell ref="A8:R8"/>
    <mergeCell ref="A1:C1"/>
    <mergeCell ref="K1:T1"/>
    <mergeCell ref="A2:C2"/>
    <mergeCell ref="K2:T2"/>
    <mergeCell ref="A3:C3"/>
    <mergeCell ref="K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2024-03-31T17:03:52Z</dcterms:created>
  <dcterms:modified xsi:type="dcterms:W3CDTF">2024-03-31T17:04:27Z</dcterms:modified>
</cp:coreProperties>
</file>