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C449D6D-4EA9-47E3-9417-0F329C6054D9}" xr6:coauthVersionLast="47" xr6:coauthVersionMax="47" xr10:uidLastSave="{00000000-0000-0000-0000-000000000000}"/>
  <bookViews>
    <workbookView xWindow="-108" yWindow="-108" windowWidth="23256" windowHeight="12576" xr2:uid="{5127959B-E362-468D-A274-4D5F5153E91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R46" i="1"/>
  <c r="Q46" i="1"/>
  <c r="P46" i="1"/>
  <c r="K46" i="1"/>
  <c r="J46" i="1"/>
  <c r="J47" i="1" s="1"/>
  <c r="I46" i="1"/>
  <c r="F46" i="1"/>
  <c r="E46" i="1"/>
  <c r="O40" i="1"/>
  <c r="O46" i="1" s="1"/>
  <c r="N40" i="1"/>
  <c r="M40" i="1"/>
  <c r="M46" i="1" s="1"/>
  <c r="L40" i="1"/>
  <c r="K40" i="1"/>
  <c r="I40" i="1"/>
  <c r="H40" i="1"/>
  <c r="G40" i="1"/>
  <c r="F40" i="1"/>
  <c r="R39" i="1"/>
  <c r="N39" i="1"/>
  <c r="N46" i="1" s="1"/>
  <c r="L39" i="1"/>
  <c r="L46" i="1" s="1"/>
  <c r="K39" i="1"/>
  <c r="I39" i="1"/>
  <c r="H39" i="1"/>
  <c r="H46" i="1" s="1"/>
  <c r="G39" i="1"/>
  <c r="G46" i="1" s="1"/>
  <c r="F39" i="1"/>
  <c r="R34" i="1"/>
  <c r="R47" i="1" s="1"/>
  <c r="Q34" i="1"/>
  <c r="Q47" i="1" s="1"/>
  <c r="P34" i="1"/>
  <c r="P47" i="1" s="1"/>
  <c r="O34" i="1"/>
  <c r="O47" i="1" s="1"/>
  <c r="N34" i="1"/>
  <c r="N47" i="1" s="1"/>
  <c r="M34" i="1"/>
  <c r="M47" i="1" s="1"/>
  <c r="L34" i="1"/>
  <c r="K34" i="1"/>
  <c r="I34" i="1"/>
  <c r="I47" i="1" s="1"/>
  <c r="H34" i="1"/>
  <c r="G34" i="1"/>
  <c r="G47" i="1" s="1"/>
  <c r="F34" i="1"/>
  <c r="F47" i="1" s="1"/>
  <c r="E34" i="1"/>
  <c r="E47" i="1" s="1"/>
  <c r="M22" i="1"/>
  <c r="L22" i="1"/>
  <c r="K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9" i="1"/>
  <c r="R22" i="1" s="1"/>
  <c r="Q9" i="1"/>
  <c r="Q22" i="1" s="1"/>
  <c r="P9" i="1"/>
  <c r="P22" i="1" s="1"/>
  <c r="O9" i="1"/>
  <c r="O22" i="1" s="1"/>
  <c r="N9" i="1"/>
  <c r="N22" i="1" s="1"/>
  <c r="M9" i="1"/>
  <c r="L9" i="1"/>
  <c r="K9" i="1"/>
  <c r="J9" i="1"/>
  <c r="J22" i="1" s="1"/>
  <c r="I9" i="1"/>
  <c r="I22" i="1" s="1"/>
  <c r="H9" i="1"/>
  <c r="H22" i="1" s="1"/>
  <c r="G9" i="1"/>
  <c r="G22" i="1" s="1"/>
  <c r="F9" i="1"/>
  <c r="F22" i="1" s="1"/>
  <c r="E9" i="1"/>
  <c r="H47" i="1" l="1"/>
  <c r="L47" i="1"/>
</calcChain>
</file>

<file path=xl/sharedStrings.xml><?xml version="1.0" encoding="utf-8"?>
<sst xmlns="http://schemas.openxmlformats.org/spreadsheetml/2006/main" count="140" uniqueCount="51">
  <si>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</si>
  <si>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</si>
  <si>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</si>
  <si>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</si>
  <si>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</si>
  <si>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</si>
  <si>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</si>
  <si>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</si>
  <si>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</si>
  <si>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</si>
  <si>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</si>
  <si>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</si>
  <si>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</si>
  <si>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</si>
  <si>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</si>
  <si>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</si>
  <si>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</si>
  <si>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</si>
  <si>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</si>
  <si>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</si>
  <si>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</si>
  <si>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Тефтели из говядины с  соусом</t>
  </si>
  <si>
    <t>90/30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</si>
  <si>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</si>
  <si>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</si>
  <si>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</si>
  <si>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</si>
  <si>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</si>
  <si>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</si>
  <si>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Всего</t>
  </si>
  <si>
    <t>ОБЕД</t>
  </si>
  <si>
    <t>Овощи натуральные свежие (огурцы)</t>
  </si>
  <si>
    <t xml:space="preserve"> Суп картофельный с бобовыми (горох) на курином бульоне</t>
  </si>
  <si>
    <t>Курица  отварная с маслом сливочным</t>
  </si>
  <si>
    <t>90/5</t>
  </si>
  <si>
    <t xml:space="preserve">Рагу из овощей </t>
  </si>
  <si>
    <t>5.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</si>
  <si>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</si>
  <si>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</si>
  <si>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</si>
  <si>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</si>
  <si>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</si>
  <si>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</si>
  <si>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</si>
  <si>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</si>
  <si>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12 (дети 7-11 лет)</t>
  </si>
  <si>
    <t>100/30</t>
  </si>
  <si>
    <t xml:space="preserve"> Суп картофельный с бобовыми     (горох) на курином бульоне</t>
  </si>
  <si>
    <t>Курица отварная с маслом сливочным</t>
  </si>
  <si>
    <t>100/5</t>
  </si>
  <si>
    <t>День 12 (дети старше 12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</si>
</sst>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wrapText="1"/>
    </xf>
    <xf numFmtId="2" fontId="3" fillId="0" borderId="6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2" fontId="0" fillId="0" borderId="4" xfId="0" applyNumberFormat="1" applyBorder="1"/>
    <xf numFmtId="0" fontId="3" fillId="2" borderId="4" xfId="0" applyFont="1" applyFill="1" applyBorder="1"/>
    <xf numFmtId="2" fontId="3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A938-8295-4905-A2F1-C6AFDF2E4DEB}">
  <dimension ref="A1:R47"/>
  <sheetViews>
    <sheetView tabSelected="1" topLeftCell="A25" workbookViewId="0">
      <selection activeCell="A27" sqref="A27:R27"/>
    </sheetView>
  </sheetViews>
  <sheetFormatPr defaultRowHeight="14.4" x14ac:dyDescent="0.3"/>
  <cols>
    <col min="3" max="3" width="28" customWidth="1"/>
  </cols>
  <sheetData>
    <row r="1" spans="1:18" ht="15.6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15.6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A3" s="5" t="s">
        <v>1</v>
      </c>
      <c r="B3" s="6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6" t="s">
        <v>9</v>
      </c>
      <c r="J3" s="8"/>
      <c r="K3" s="9" t="s">
        <v>10</v>
      </c>
      <c r="L3" s="9"/>
      <c r="M3" s="9"/>
      <c r="N3" s="9"/>
      <c r="O3" s="6" t="s">
        <v>11</v>
      </c>
      <c r="P3" s="6"/>
      <c r="Q3" s="6"/>
      <c r="R3" s="6"/>
    </row>
    <row r="4" spans="1:18" x14ac:dyDescent="0.3">
      <c r="A4" s="5"/>
      <c r="B4" s="6"/>
      <c r="C4" s="5"/>
      <c r="D4" s="6"/>
      <c r="E4" s="6"/>
      <c r="F4" s="10"/>
      <c r="G4" s="10"/>
      <c r="H4" s="10"/>
      <c r="I4" s="6"/>
      <c r="J4" s="8"/>
      <c r="K4" s="11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</row>
    <row r="5" spans="1:18" ht="22.2" customHeight="1" x14ac:dyDescent="0.3">
      <c r="A5" s="13">
        <v>279</v>
      </c>
      <c r="B5" s="13" t="s">
        <v>20</v>
      </c>
      <c r="C5" s="14" t="s">
        <v>21</v>
      </c>
      <c r="D5" s="13" t="s">
        <v>22</v>
      </c>
      <c r="E5" s="15">
        <v>46.03</v>
      </c>
      <c r="F5" s="15">
        <v>6.75</v>
      </c>
      <c r="G5" s="15">
        <v>11.053636363636365</v>
      </c>
      <c r="H5" s="15">
        <v>10.030909090909091</v>
      </c>
      <c r="I5" s="15">
        <v>165.84545454545454</v>
      </c>
      <c r="J5" s="16"/>
      <c r="K5" s="15">
        <v>32.530909090909084</v>
      </c>
      <c r="L5" s="15">
        <v>16.003636363636364</v>
      </c>
      <c r="M5" s="15">
        <v>79.584545454545449</v>
      </c>
      <c r="N5" s="15">
        <v>0.70363636363636373</v>
      </c>
      <c r="O5" s="15">
        <v>28.734545454545451</v>
      </c>
      <c r="P5" s="15">
        <v>3.5000000000000003E-2</v>
      </c>
      <c r="Q5" s="17">
        <v>0</v>
      </c>
      <c r="R5" s="15">
        <v>0.70363636363636373</v>
      </c>
    </row>
    <row r="6" spans="1:18" ht="22.2" customHeight="1" x14ac:dyDescent="0.3">
      <c r="A6" s="13">
        <v>171</v>
      </c>
      <c r="B6" s="13" t="s">
        <v>23</v>
      </c>
      <c r="C6" s="18" t="s">
        <v>24</v>
      </c>
      <c r="D6" s="13">
        <v>150</v>
      </c>
      <c r="E6" s="15">
        <v>16.2</v>
      </c>
      <c r="F6" s="15">
        <v>6.3</v>
      </c>
      <c r="G6" s="15">
        <v>9.9</v>
      </c>
      <c r="H6" s="15">
        <v>46.7</v>
      </c>
      <c r="I6" s="15">
        <v>300.89999999999998</v>
      </c>
      <c r="J6" s="16"/>
      <c r="K6" s="15">
        <v>136.69999999999999</v>
      </c>
      <c r="L6" s="15">
        <v>1.4</v>
      </c>
      <c r="M6" s="15">
        <v>22.2</v>
      </c>
      <c r="N6" s="15">
        <v>1.2</v>
      </c>
      <c r="O6" s="15">
        <v>1.2</v>
      </c>
      <c r="P6" s="15">
        <v>0.1</v>
      </c>
      <c r="Q6" s="17">
        <v>0</v>
      </c>
      <c r="R6" s="17">
        <v>0</v>
      </c>
    </row>
    <row r="7" spans="1:18" x14ac:dyDescent="0.3">
      <c r="A7" s="13"/>
      <c r="B7" s="13" t="s">
        <v>25</v>
      </c>
      <c r="C7" s="19" t="s">
        <v>26</v>
      </c>
      <c r="D7" s="13">
        <v>40</v>
      </c>
      <c r="E7" s="15">
        <v>2.93</v>
      </c>
      <c r="F7" s="15">
        <v>3.16</v>
      </c>
      <c r="G7" s="15">
        <v>0.4</v>
      </c>
      <c r="H7" s="15">
        <v>19.32</v>
      </c>
      <c r="I7" s="15">
        <v>93.52</v>
      </c>
      <c r="J7" s="16"/>
      <c r="K7" s="15">
        <v>9.1999999999999993</v>
      </c>
      <c r="L7" s="15">
        <v>13.2</v>
      </c>
      <c r="M7" s="15">
        <v>34.799999999999997</v>
      </c>
      <c r="N7" s="15">
        <v>0.44</v>
      </c>
      <c r="O7" s="15">
        <v>0</v>
      </c>
      <c r="P7" s="15">
        <v>0.04</v>
      </c>
      <c r="Q7" s="15">
        <v>0.09</v>
      </c>
      <c r="R7" s="15">
        <v>0.1</v>
      </c>
    </row>
    <row r="8" spans="1:18" x14ac:dyDescent="0.3">
      <c r="A8" s="13">
        <v>377</v>
      </c>
      <c r="B8" s="13" t="s">
        <v>27</v>
      </c>
      <c r="C8" s="19" t="s">
        <v>28</v>
      </c>
      <c r="D8" s="13">
        <v>200</v>
      </c>
      <c r="E8" s="15">
        <v>4.4400000000000004</v>
      </c>
      <c r="F8" s="15">
        <v>0.2</v>
      </c>
      <c r="G8" s="17">
        <v>0</v>
      </c>
      <c r="H8" s="15">
        <v>16</v>
      </c>
      <c r="I8" s="15">
        <v>65</v>
      </c>
      <c r="J8" s="16"/>
      <c r="K8" s="15">
        <v>225.1</v>
      </c>
      <c r="L8" s="15">
        <v>198.2</v>
      </c>
      <c r="M8" s="15">
        <v>371.1</v>
      </c>
      <c r="N8" s="15">
        <v>36.799999999999997</v>
      </c>
      <c r="O8" s="15">
        <v>0</v>
      </c>
      <c r="P8" s="15">
        <v>1.1000000000000001</v>
      </c>
      <c r="Q8" s="15">
        <v>3.6</v>
      </c>
      <c r="R8" s="15">
        <v>7.3</v>
      </c>
    </row>
    <row r="9" spans="1:18" x14ac:dyDescent="0.3">
      <c r="A9" s="20" t="s">
        <v>29</v>
      </c>
      <c r="B9" s="20"/>
      <c r="C9" s="20"/>
      <c r="D9" s="12">
        <v>510</v>
      </c>
      <c r="E9" s="21">
        <f t="shared" ref="E9:R9" si="0">SUM(E5:E8)</f>
        <v>69.600000000000009</v>
      </c>
      <c r="F9" s="21">
        <f t="shared" si="0"/>
        <v>16.41</v>
      </c>
      <c r="G9" s="21">
        <f t="shared" si="0"/>
        <v>21.353636363636362</v>
      </c>
      <c r="H9" s="21">
        <f t="shared" si="0"/>
        <v>92.050909090909101</v>
      </c>
      <c r="I9" s="21">
        <f t="shared" si="0"/>
        <v>625.26545454545453</v>
      </c>
      <c r="J9" s="21">
        <f t="shared" si="0"/>
        <v>0</v>
      </c>
      <c r="K9" s="21">
        <f t="shared" si="0"/>
        <v>403.53090909090906</v>
      </c>
      <c r="L9" s="21">
        <f t="shared" si="0"/>
        <v>228.80363636363634</v>
      </c>
      <c r="M9" s="21">
        <f t="shared" si="0"/>
        <v>507.68454545454546</v>
      </c>
      <c r="N9" s="21">
        <f t="shared" si="0"/>
        <v>39.143636363636361</v>
      </c>
      <c r="O9" s="21">
        <f t="shared" si="0"/>
        <v>29.93454545454545</v>
      </c>
      <c r="P9" s="21">
        <f t="shared" si="0"/>
        <v>1.2750000000000001</v>
      </c>
      <c r="Q9" s="21">
        <f t="shared" si="0"/>
        <v>3.69</v>
      </c>
      <c r="R9" s="21">
        <f t="shared" si="0"/>
        <v>8.1036363636363635</v>
      </c>
    </row>
    <row r="10" spans="1:18" ht="15.6" x14ac:dyDescent="0.3">
      <c r="A10" s="22" t="s">
        <v>30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</row>
    <row r="11" spans="1:18" x14ac:dyDescent="0.3">
      <c r="A11" s="5" t="s">
        <v>1</v>
      </c>
      <c r="B11" s="6" t="s">
        <v>2</v>
      </c>
      <c r="C11" s="5" t="s">
        <v>3</v>
      </c>
      <c r="D11" s="6" t="s">
        <v>4</v>
      </c>
      <c r="E11" s="6" t="s">
        <v>5</v>
      </c>
      <c r="F11" s="7" t="s">
        <v>6</v>
      </c>
      <c r="G11" s="7" t="s">
        <v>7</v>
      </c>
      <c r="H11" s="7" t="s">
        <v>8</v>
      </c>
      <c r="I11" s="6" t="s">
        <v>9</v>
      </c>
      <c r="J11" s="8"/>
      <c r="K11" s="9" t="s">
        <v>10</v>
      </c>
      <c r="L11" s="9"/>
      <c r="M11" s="9"/>
      <c r="N11" s="9"/>
      <c r="O11" s="6" t="s">
        <v>11</v>
      </c>
      <c r="P11" s="6"/>
      <c r="Q11" s="6"/>
      <c r="R11" s="6"/>
    </row>
    <row r="12" spans="1:18" x14ac:dyDescent="0.3">
      <c r="A12" s="5"/>
      <c r="B12" s="6"/>
      <c r="C12" s="5"/>
      <c r="D12" s="6"/>
      <c r="E12" s="6"/>
      <c r="F12" s="10"/>
      <c r="G12" s="10"/>
      <c r="H12" s="10"/>
      <c r="I12" s="6"/>
      <c r="J12" s="8"/>
      <c r="K12" s="11" t="s">
        <v>12</v>
      </c>
      <c r="L12" s="12" t="s">
        <v>13</v>
      </c>
      <c r="M12" s="12" t="s">
        <v>14</v>
      </c>
      <c r="N12" s="12" t="s">
        <v>15</v>
      </c>
      <c r="O12" s="12" t="s">
        <v>16</v>
      </c>
      <c r="P12" s="12" t="s">
        <v>17</v>
      </c>
      <c r="Q12" s="12" t="s">
        <v>18</v>
      </c>
      <c r="R12" s="12" t="s">
        <v>19</v>
      </c>
    </row>
    <row r="13" spans="1:18" ht="27" customHeight="1" x14ac:dyDescent="0.3">
      <c r="A13" s="25">
        <v>71</v>
      </c>
      <c r="B13" s="26" t="s">
        <v>20</v>
      </c>
      <c r="C13" s="27" t="s">
        <v>31</v>
      </c>
      <c r="D13" s="13">
        <v>60</v>
      </c>
      <c r="E13" s="15">
        <v>9.4700000000000006</v>
      </c>
      <c r="F13" s="28">
        <v>0.5</v>
      </c>
      <c r="G13" s="29">
        <v>0</v>
      </c>
      <c r="H13" s="28">
        <v>2</v>
      </c>
      <c r="I13" s="15">
        <v>9.6</v>
      </c>
      <c r="J13" s="16"/>
      <c r="K13" s="15">
        <v>13.8</v>
      </c>
      <c r="L13" s="17">
        <v>0</v>
      </c>
      <c r="M13" s="17">
        <v>0</v>
      </c>
      <c r="N13" s="15">
        <v>0.3</v>
      </c>
      <c r="O13" s="17">
        <v>0</v>
      </c>
      <c r="P13" s="17">
        <v>0</v>
      </c>
      <c r="Q13" s="17">
        <v>0</v>
      </c>
      <c r="R13" s="15">
        <v>3</v>
      </c>
    </row>
    <row r="14" spans="1:18" ht="27.6" customHeight="1" x14ac:dyDescent="0.3">
      <c r="A14" s="13">
        <v>102</v>
      </c>
      <c r="B14" s="13" t="s">
        <v>23</v>
      </c>
      <c r="C14" s="14" t="s">
        <v>32</v>
      </c>
      <c r="D14" s="13">
        <v>200</v>
      </c>
      <c r="E14" s="15">
        <v>5.83</v>
      </c>
      <c r="F14" s="15">
        <v>5.0999999999999996</v>
      </c>
      <c r="G14" s="15">
        <v>5.4</v>
      </c>
      <c r="H14" s="15">
        <v>23.9</v>
      </c>
      <c r="I14" s="15">
        <v>163.80000000000001</v>
      </c>
      <c r="J14" s="16"/>
      <c r="K14" s="15">
        <v>45.8</v>
      </c>
      <c r="L14" s="15">
        <v>35.5</v>
      </c>
      <c r="M14" s="15">
        <v>0</v>
      </c>
      <c r="N14" s="15">
        <v>4.5999999999999996</v>
      </c>
      <c r="O14" s="17">
        <v>0</v>
      </c>
      <c r="P14" s="17">
        <v>0</v>
      </c>
      <c r="Q14" s="17">
        <v>0</v>
      </c>
      <c r="R14" s="15">
        <v>11.2</v>
      </c>
    </row>
    <row r="15" spans="1:18" ht="29.4" customHeight="1" x14ac:dyDescent="0.3">
      <c r="A15" s="13">
        <v>288</v>
      </c>
      <c r="B15" s="13" t="s">
        <v>25</v>
      </c>
      <c r="C15" s="14" t="s">
        <v>33</v>
      </c>
      <c r="D15" s="13" t="s">
        <v>34</v>
      </c>
      <c r="E15" s="13">
        <v>65.66</v>
      </c>
      <c r="F15" s="15">
        <v>20.3</v>
      </c>
      <c r="G15" s="15">
        <v>19.600000000000001</v>
      </c>
      <c r="H15" s="15">
        <v>1.5</v>
      </c>
      <c r="I15" s="15">
        <v>264.3</v>
      </c>
      <c r="J15" s="16"/>
      <c r="K15" s="15">
        <v>34.799999999999997</v>
      </c>
      <c r="L15" s="15">
        <v>17.899999999999999</v>
      </c>
      <c r="M15" s="15">
        <v>127.8</v>
      </c>
      <c r="N15" s="15">
        <v>1.5</v>
      </c>
      <c r="O15" s="15">
        <v>17.899999999999999</v>
      </c>
      <c r="P15" s="17">
        <v>0</v>
      </c>
      <c r="Q15" s="17">
        <v>0</v>
      </c>
      <c r="R15" s="17">
        <v>0</v>
      </c>
    </row>
    <row r="16" spans="1:18" x14ac:dyDescent="0.3">
      <c r="A16" s="13">
        <v>143</v>
      </c>
      <c r="B16" s="13" t="s">
        <v>27</v>
      </c>
      <c r="C16" s="19" t="s">
        <v>35</v>
      </c>
      <c r="D16" s="13">
        <v>155</v>
      </c>
      <c r="E16" s="15">
        <v>16.55</v>
      </c>
      <c r="F16" s="15">
        <v>2.1</v>
      </c>
      <c r="G16" s="15">
        <v>12.1</v>
      </c>
      <c r="H16" s="15">
        <v>15.5</v>
      </c>
      <c r="I16" s="15">
        <v>178.6</v>
      </c>
      <c r="J16" s="30"/>
      <c r="K16" s="15">
        <v>23.9</v>
      </c>
      <c r="L16" s="15">
        <v>27.8</v>
      </c>
      <c r="M16" s="15">
        <v>61.8</v>
      </c>
      <c r="N16" s="15">
        <v>0.98</v>
      </c>
      <c r="O16" s="15">
        <v>31</v>
      </c>
      <c r="P16" s="15">
        <v>7.0000000000000007E-2</v>
      </c>
      <c r="Q16" s="17">
        <v>0</v>
      </c>
      <c r="R16" s="15">
        <v>8.67</v>
      </c>
    </row>
    <row r="17" spans="1:18" ht="18" customHeight="1" x14ac:dyDescent="0.3">
      <c r="A17" s="13">
        <v>1041</v>
      </c>
      <c r="B17" s="13" t="s">
        <v>36</v>
      </c>
      <c r="C17" s="18" t="s">
        <v>37</v>
      </c>
      <c r="D17" s="13">
        <v>200</v>
      </c>
      <c r="E17" s="15">
        <v>8.8000000000000007</v>
      </c>
      <c r="F17" s="15">
        <v>0.1</v>
      </c>
      <c r="G17" s="17">
        <v>0</v>
      </c>
      <c r="H17" s="15">
        <v>27.1</v>
      </c>
      <c r="I17" s="15">
        <v>108.6</v>
      </c>
      <c r="J17" s="30"/>
      <c r="K17" s="15">
        <v>23.52</v>
      </c>
      <c r="L17" s="17">
        <v>0</v>
      </c>
      <c r="M17" s="17">
        <v>0</v>
      </c>
      <c r="N17" s="15">
        <v>0.24</v>
      </c>
      <c r="O17" s="15">
        <v>0</v>
      </c>
      <c r="P17" s="15">
        <v>0.03</v>
      </c>
      <c r="Q17" s="17">
        <v>0</v>
      </c>
      <c r="R17" s="15">
        <v>12.9</v>
      </c>
    </row>
    <row r="18" spans="1:18" ht="27.6" x14ac:dyDescent="0.3">
      <c r="A18" s="13"/>
      <c r="B18" s="13" t="s">
        <v>38</v>
      </c>
      <c r="C18" s="18" t="s">
        <v>39</v>
      </c>
      <c r="D18" s="13">
        <v>30</v>
      </c>
      <c r="E18" s="15">
        <v>2.2000000000000002</v>
      </c>
      <c r="F18" s="15">
        <v>1.68</v>
      </c>
      <c r="G18" s="15">
        <v>0.33</v>
      </c>
      <c r="H18" s="15">
        <v>14.82</v>
      </c>
      <c r="I18" s="15">
        <v>68.97</v>
      </c>
      <c r="J18" s="30"/>
      <c r="K18" s="15">
        <v>6.9</v>
      </c>
      <c r="L18" s="15">
        <v>7.5</v>
      </c>
      <c r="M18" s="15">
        <v>31.799999999999997</v>
      </c>
      <c r="N18" s="15">
        <v>0.92999999999999994</v>
      </c>
      <c r="O18" s="15">
        <v>0</v>
      </c>
      <c r="P18" s="15">
        <v>0.03</v>
      </c>
      <c r="Q18" s="17">
        <v>0</v>
      </c>
      <c r="R18" s="17">
        <v>0</v>
      </c>
    </row>
    <row r="19" spans="1:18" x14ac:dyDescent="0.3">
      <c r="A19" s="13"/>
      <c r="B19" s="13" t="s">
        <v>40</v>
      </c>
      <c r="C19" s="31" t="s">
        <v>41</v>
      </c>
      <c r="D19" s="13">
        <v>30</v>
      </c>
      <c r="E19" s="32">
        <v>2.2000000000000002</v>
      </c>
      <c r="F19" s="15">
        <v>2.37</v>
      </c>
      <c r="G19" s="15">
        <v>0.3</v>
      </c>
      <c r="H19" s="15">
        <v>14.49</v>
      </c>
      <c r="I19" s="15">
        <v>70.14</v>
      </c>
      <c r="J19" s="16"/>
      <c r="K19" s="15">
        <v>6.8999999999999995</v>
      </c>
      <c r="L19" s="15">
        <v>9.8999999999999986</v>
      </c>
      <c r="M19" s="15">
        <v>26.099999999999998</v>
      </c>
      <c r="N19" s="15">
        <v>0.33</v>
      </c>
      <c r="O19" s="15">
        <v>0</v>
      </c>
      <c r="P19" s="15">
        <v>0.03</v>
      </c>
      <c r="Q19" s="17">
        <v>0</v>
      </c>
      <c r="R19" s="17">
        <v>0</v>
      </c>
    </row>
    <row r="20" spans="1:18" x14ac:dyDescent="0.3">
      <c r="A20" s="13">
        <v>386</v>
      </c>
      <c r="B20" s="13" t="s">
        <v>42</v>
      </c>
      <c r="C20" s="19" t="s">
        <v>43</v>
      </c>
      <c r="D20" s="13">
        <v>100</v>
      </c>
      <c r="E20" s="15">
        <v>11.33</v>
      </c>
      <c r="F20" s="15">
        <v>2.7</v>
      </c>
      <c r="G20" s="15">
        <v>2.5</v>
      </c>
      <c r="H20" s="15">
        <v>10.8</v>
      </c>
      <c r="I20" s="15">
        <v>79</v>
      </c>
      <c r="J20" s="16"/>
      <c r="K20" s="15">
        <v>121</v>
      </c>
      <c r="L20" s="15">
        <v>15</v>
      </c>
      <c r="M20" s="15">
        <v>94</v>
      </c>
      <c r="N20" s="15">
        <v>0.1</v>
      </c>
      <c r="O20" s="15">
        <v>20</v>
      </c>
      <c r="P20" s="15">
        <v>4.4999999999999998E-2</v>
      </c>
      <c r="Q20" s="15">
        <v>0.1</v>
      </c>
      <c r="R20" s="15">
        <v>1.35</v>
      </c>
    </row>
    <row r="21" spans="1:18" x14ac:dyDescent="0.3">
      <c r="A21" s="20" t="s">
        <v>29</v>
      </c>
      <c r="B21" s="20"/>
      <c r="C21" s="20"/>
      <c r="D21" s="12">
        <v>870</v>
      </c>
      <c r="E21" s="21">
        <f>SUM(E13:E20)</f>
        <v>122.03999999999999</v>
      </c>
      <c r="F21" s="12">
        <f>SUM(F13:F20)</f>
        <v>34.85</v>
      </c>
      <c r="G21" s="12">
        <f t="shared" ref="G21:R21" si="1">SUM(G13:G20)</f>
        <v>40.229999999999997</v>
      </c>
      <c r="H21" s="12">
        <f t="shared" si="1"/>
        <v>110.10999999999999</v>
      </c>
      <c r="I21" s="12">
        <f t="shared" si="1"/>
        <v>943.0100000000001</v>
      </c>
      <c r="J21" s="12">
        <f t="shared" si="1"/>
        <v>0</v>
      </c>
      <c r="K21" s="12">
        <f t="shared" si="1"/>
        <v>276.62</v>
      </c>
      <c r="L21" s="21">
        <f t="shared" si="1"/>
        <v>113.6</v>
      </c>
      <c r="M21" s="21">
        <f t="shared" si="1"/>
        <v>341.5</v>
      </c>
      <c r="N21" s="12">
        <f t="shared" si="1"/>
        <v>8.9799999999999986</v>
      </c>
      <c r="O21" s="21">
        <f t="shared" si="1"/>
        <v>68.900000000000006</v>
      </c>
      <c r="P21" s="21">
        <f t="shared" si="1"/>
        <v>0.20500000000000002</v>
      </c>
      <c r="Q21" s="21">
        <f t="shared" si="1"/>
        <v>0.1</v>
      </c>
      <c r="R21" s="12">
        <f t="shared" si="1"/>
        <v>37.119999999999997</v>
      </c>
    </row>
    <row r="22" spans="1:18" x14ac:dyDescent="0.3">
      <c r="A22" s="33" t="s">
        <v>44</v>
      </c>
      <c r="B22" s="33"/>
      <c r="C22" s="33"/>
      <c r="D22" s="33"/>
      <c r="E22" s="21">
        <f>E9+E21</f>
        <v>191.64</v>
      </c>
      <c r="F22" s="21">
        <f t="shared" ref="F22:R22" si="2">F9+F21</f>
        <v>51.260000000000005</v>
      </c>
      <c r="G22" s="21">
        <f t="shared" si="2"/>
        <v>61.583636363636359</v>
      </c>
      <c r="H22" s="21">
        <f t="shared" si="2"/>
        <v>202.16090909090909</v>
      </c>
      <c r="I22" s="21">
        <f t="shared" si="2"/>
        <v>1568.2754545454545</v>
      </c>
      <c r="J22" s="21">
        <f t="shared" si="2"/>
        <v>0</v>
      </c>
      <c r="K22" s="21">
        <f t="shared" si="2"/>
        <v>680.15090909090907</v>
      </c>
      <c r="L22" s="21">
        <f t="shared" si="2"/>
        <v>342.40363636363634</v>
      </c>
      <c r="M22" s="21">
        <f t="shared" si="2"/>
        <v>849.18454545454551</v>
      </c>
      <c r="N22" s="21">
        <f t="shared" si="2"/>
        <v>48.123636363636358</v>
      </c>
      <c r="O22" s="21">
        <f t="shared" si="2"/>
        <v>98.834545454545463</v>
      </c>
      <c r="P22" s="21">
        <f t="shared" si="2"/>
        <v>1.4800000000000002</v>
      </c>
      <c r="Q22" s="21">
        <f t="shared" si="2"/>
        <v>3.79</v>
      </c>
      <c r="R22" s="21">
        <f t="shared" si="2"/>
        <v>45.223636363636359</v>
      </c>
    </row>
    <row r="26" spans="1:18" ht="15.6" x14ac:dyDescent="0.3">
      <c r="A26" s="34" t="s">
        <v>50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6"/>
    </row>
    <row r="27" spans="1:18" ht="15.6" x14ac:dyDescent="0.3">
      <c r="A27" s="4" t="s">
        <v>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">
      <c r="A28" s="5" t="s">
        <v>1</v>
      </c>
      <c r="B28" s="6" t="s">
        <v>2</v>
      </c>
      <c r="C28" s="5" t="s">
        <v>3</v>
      </c>
      <c r="D28" s="6" t="s">
        <v>4</v>
      </c>
      <c r="E28" s="6" t="s">
        <v>5</v>
      </c>
      <c r="F28" s="7" t="s">
        <v>6</v>
      </c>
      <c r="G28" s="7" t="s">
        <v>7</v>
      </c>
      <c r="H28" s="7" t="s">
        <v>8</v>
      </c>
      <c r="I28" s="6" t="s">
        <v>9</v>
      </c>
      <c r="J28" s="8"/>
      <c r="K28" s="9" t="s">
        <v>10</v>
      </c>
      <c r="L28" s="9"/>
      <c r="M28" s="9"/>
      <c r="N28" s="9"/>
      <c r="O28" s="6" t="s">
        <v>11</v>
      </c>
      <c r="P28" s="6"/>
      <c r="Q28" s="6"/>
      <c r="R28" s="6"/>
    </row>
    <row r="29" spans="1:18" x14ac:dyDescent="0.3">
      <c r="A29" s="5"/>
      <c r="B29" s="6"/>
      <c r="C29" s="5"/>
      <c r="D29" s="6"/>
      <c r="E29" s="6"/>
      <c r="F29" s="10"/>
      <c r="G29" s="10"/>
      <c r="H29" s="10"/>
      <c r="I29" s="6"/>
      <c r="J29" s="8"/>
      <c r="K29" s="11" t="s">
        <v>12</v>
      </c>
      <c r="L29" s="12" t="s">
        <v>13</v>
      </c>
      <c r="M29" s="12" t="s">
        <v>14</v>
      </c>
      <c r="N29" s="12" t="s">
        <v>15</v>
      </c>
      <c r="O29" s="12" t="s">
        <v>16</v>
      </c>
      <c r="P29" s="12" t="s">
        <v>17</v>
      </c>
      <c r="Q29" s="12" t="s">
        <v>18</v>
      </c>
      <c r="R29" s="12" t="s">
        <v>19</v>
      </c>
    </row>
    <row r="30" spans="1:18" x14ac:dyDescent="0.3">
      <c r="A30" s="13">
        <v>279</v>
      </c>
      <c r="B30" s="13" t="s">
        <v>20</v>
      </c>
      <c r="C30" s="37" t="s">
        <v>21</v>
      </c>
      <c r="D30" s="38" t="s">
        <v>46</v>
      </c>
      <c r="E30" s="38">
        <v>50.75</v>
      </c>
      <c r="F30" s="15">
        <v>11.5</v>
      </c>
      <c r="G30" s="15">
        <v>16.600000000000001</v>
      </c>
      <c r="H30" s="15">
        <v>17</v>
      </c>
      <c r="I30" s="15">
        <v>263.2</v>
      </c>
      <c r="J30" s="16"/>
      <c r="K30" s="15">
        <v>54.2</v>
      </c>
      <c r="L30" s="15">
        <v>26.6</v>
      </c>
      <c r="M30" s="15">
        <v>132.6</v>
      </c>
      <c r="N30" s="15">
        <v>1.1000000000000001</v>
      </c>
      <c r="O30" s="15">
        <v>47.8</v>
      </c>
      <c r="P30" s="15">
        <v>0</v>
      </c>
      <c r="Q30" s="15">
        <v>0</v>
      </c>
      <c r="R30" s="15">
        <v>1.1000000000000001</v>
      </c>
    </row>
    <row r="31" spans="1:18" x14ac:dyDescent="0.3">
      <c r="A31" s="13">
        <v>171</v>
      </c>
      <c r="B31" s="13" t="s">
        <v>23</v>
      </c>
      <c r="C31" s="27" t="s">
        <v>24</v>
      </c>
      <c r="D31" s="13">
        <v>180</v>
      </c>
      <c r="E31" s="15">
        <v>19.440000000000001</v>
      </c>
      <c r="F31" s="15">
        <v>7.56</v>
      </c>
      <c r="G31" s="15">
        <v>11.88</v>
      </c>
      <c r="H31" s="15">
        <v>56.04</v>
      </c>
      <c r="I31" s="15">
        <v>300.89999999999998</v>
      </c>
      <c r="J31" s="16"/>
      <c r="K31" s="15">
        <v>136.69999999999999</v>
      </c>
      <c r="L31" s="15">
        <v>1.4</v>
      </c>
      <c r="M31" s="15">
        <v>22.2</v>
      </c>
      <c r="N31" s="15">
        <v>1.2</v>
      </c>
      <c r="O31" s="15">
        <v>1.2</v>
      </c>
      <c r="P31" s="15">
        <v>0.1</v>
      </c>
      <c r="Q31" s="15">
        <v>0</v>
      </c>
      <c r="R31" s="15">
        <v>0</v>
      </c>
    </row>
    <row r="32" spans="1:18" x14ac:dyDescent="0.3">
      <c r="A32" s="13"/>
      <c r="B32" s="13" t="s">
        <v>25</v>
      </c>
      <c r="C32" s="19" t="s">
        <v>26</v>
      </c>
      <c r="D32" s="13">
        <v>40</v>
      </c>
      <c r="E32" s="15">
        <v>2.93</v>
      </c>
      <c r="F32" s="15">
        <v>3.16</v>
      </c>
      <c r="G32" s="15">
        <v>0.4</v>
      </c>
      <c r="H32" s="15">
        <v>19.32</v>
      </c>
      <c r="I32" s="15">
        <v>93.52</v>
      </c>
      <c r="J32" s="16"/>
      <c r="K32" s="15">
        <v>9.1999999999999993</v>
      </c>
      <c r="L32" s="15">
        <v>13.2</v>
      </c>
      <c r="M32" s="15">
        <v>34.799999999999997</v>
      </c>
      <c r="N32" s="15">
        <v>0.44</v>
      </c>
      <c r="O32" s="15">
        <v>0</v>
      </c>
      <c r="P32" s="15">
        <v>0.04</v>
      </c>
      <c r="Q32" s="15">
        <v>0.09</v>
      </c>
      <c r="R32" s="15">
        <v>0.1</v>
      </c>
    </row>
    <row r="33" spans="1:18" x14ac:dyDescent="0.3">
      <c r="A33" s="13">
        <v>377</v>
      </c>
      <c r="B33" s="13" t="s">
        <v>27</v>
      </c>
      <c r="C33" s="19" t="s">
        <v>28</v>
      </c>
      <c r="D33" s="13">
        <v>200</v>
      </c>
      <c r="E33" s="15">
        <v>4.4400000000000004</v>
      </c>
      <c r="F33" s="15">
        <v>0.2</v>
      </c>
      <c r="G33" s="15">
        <v>0</v>
      </c>
      <c r="H33" s="15">
        <v>16</v>
      </c>
      <c r="I33" s="15">
        <v>65</v>
      </c>
      <c r="J33" s="16"/>
      <c r="K33" s="15">
        <v>225.1</v>
      </c>
      <c r="L33" s="15">
        <v>198.2</v>
      </c>
      <c r="M33" s="15">
        <v>371.1</v>
      </c>
      <c r="N33" s="15">
        <v>36.799999999999997</v>
      </c>
      <c r="O33" s="15">
        <v>0</v>
      </c>
      <c r="P33" s="15">
        <v>1.1000000000000001</v>
      </c>
      <c r="Q33" s="15">
        <v>3.6</v>
      </c>
      <c r="R33" s="15">
        <v>7.3</v>
      </c>
    </row>
    <row r="34" spans="1:18" x14ac:dyDescent="0.3">
      <c r="A34" s="20" t="s">
        <v>29</v>
      </c>
      <c r="B34" s="20"/>
      <c r="C34" s="20"/>
      <c r="D34" s="12">
        <v>550</v>
      </c>
      <c r="E34" s="21">
        <f>SUM(E29:E33)</f>
        <v>77.56</v>
      </c>
      <c r="F34" s="21">
        <f>SUM(F29:F33)</f>
        <v>22.419999999999998</v>
      </c>
      <c r="G34" s="21">
        <f>SUM(G29:G33)</f>
        <v>28.880000000000003</v>
      </c>
      <c r="H34" s="21">
        <f>SUM(H29:H33)</f>
        <v>108.35999999999999</v>
      </c>
      <c r="I34" s="21">
        <f>SUM(I29:I33)</f>
        <v>722.61999999999989</v>
      </c>
      <c r="J34" s="16"/>
      <c r="K34" s="21">
        <f t="shared" ref="K34:R34" si="3">SUM(K30:K33)</f>
        <v>425.19999999999993</v>
      </c>
      <c r="L34" s="21">
        <f t="shared" si="3"/>
        <v>239.39999999999998</v>
      </c>
      <c r="M34" s="21">
        <f t="shared" si="3"/>
        <v>560.70000000000005</v>
      </c>
      <c r="N34" s="21">
        <f t="shared" si="3"/>
        <v>39.54</v>
      </c>
      <c r="O34" s="21">
        <f t="shared" si="3"/>
        <v>49</v>
      </c>
      <c r="P34" s="21">
        <f t="shared" si="3"/>
        <v>1.2400000000000002</v>
      </c>
      <c r="Q34" s="21">
        <f t="shared" si="3"/>
        <v>3.69</v>
      </c>
      <c r="R34" s="21">
        <f t="shared" si="3"/>
        <v>8.5</v>
      </c>
    </row>
    <row r="35" spans="1:18" ht="15.6" x14ac:dyDescent="0.3">
      <c r="A35" s="22" t="s">
        <v>30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</row>
    <row r="36" spans="1:18" x14ac:dyDescent="0.3">
      <c r="A36" s="5" t="s">
        <v>1</v>
      </c>
      <c r="B36" s="6" t="s">
        <v>2</v>
      </c>
      <c r="C36" s="5" t="s">
        <v>3</v>
      </c>
      <c r="D36" s="6" t="s">
        <v>4</v>
      </c>
      <c r="E36" s="6" t="s">
        <v>5</v>
      </c>
      <c r="F36" s="7" t="s">
        <v>6</v>
      </c>
      <c r="G36" s="7" t="s">
        <v>7</v>
      </c>
      <c r="H36" s="7" t="s">
        <v>8</v>
      </c>
      <c r="I36" s="6" t="s">
        <v>9</v>
      </c>
      <c r="J36" s="8"/>
      <c r="K36" s="9" t="s">
        <v>10</v>
      </c>
      <c r="L36" s="9"/>
      <c r="M36" s="9"/>
      <c r="N36" s="9"/>
      <c r="O36" s="6" t="s">
        <v>11</v>
      </c>
      <c r="P36" s="6"/>
      <c r="Q36" s="6"/>
      <c r="R36" s="6"/>
    </row>
    <row r="37" spans="1:18" x14ac:dyDescent="0.3">
      <c r="A37" s="5"/>
      <c r="B37" s="6"/>
      <c r="C37" s="5"/>
      <c r="D37" s="6"/>
      <c r="E37" s="6"/>
      <c r="F37" s="10"/>
      <c r="G37" s="10"/>
      <c r="H37" s="10"/>
      <c r="I37" s="6"/>
      <c r="J37" s="8"/>
      <c r="K37" s="11" t="s">
        <v>12</v>
      </c>
      <c r="L37" s="12" t="s">
        <v>13</v>
      </c>
      <c r="M37" s="12" t="s">
        <v>14</v>
      </c>
      <c r="N37" s="12" t="s">
        <v>15</v>
      </c>
      <c r="O37" s="12" t="s">
        <v>16</v>
      </c>
      <c r="P37" s="12" t="s">
        <v>17</v>
      </c>
      <c r="Q37" s="12" t="s">
        <v>18</v>
      </c>
      <c r="R37" s="12" t="s">
        <v>19</v>
      </c>
    </row>
    <row r="38" spans="1:18" ht="27.6" x14ac:dyDescent="0.3">
      <c r="A38" s="39">
        <v>71</v>
      </c>
      <c r="B38" s="13" t="s">
        <v>20</v>
      </c>
      <c r="C38" s="14" t="s">
        <v>31</v>
      </c>
      <c r="D38" s="13">
        <v>100</v>
      </c>
      <c r="E38" s="13">
        <v>15.78</v>
      </c>
      <c r="F38" s="28">
        <v>0.8</v>
      </c>
      <c r="G38" s="28">
        <v>0</v>
      </c>
      <c r="H38" s="28">
        <v>3.3</v>
      </c>
      <c r="I38" s="15">
        <v>16</v>
      </c>
      <c r="J38" s="16"/>
      <c r="K38" s="15">
        <v>23</v>
      </c>
      <c r="L38" s="15">
        <v>0</v>
      </c>
      <c r="M38" s="15">
        <v>0</v>
      </c>
      <c r="N38" s="15">
        <v>0.5</v>
      </c>
      <c r="O38" s="15">
        <v>0</v>
      </c>
      <c r="P38" s="15">
        <v>0</v>
      </c>
      <c r="Q38" s="15">
        <v>0</v>
      </c>
      <c r="R38" s="15">
        <v>5</v>
      </c>
    </row>
    <row r="39" spans="1:18" ht="27.6" x14ac:dyDescent="0.3">
      <c r="A39" s="13">
        <v>102</v>
      </c>
      <c r="B39" s="13" t="s">
        <v>23</v>
      </c>
      <c r="C39" s="18" t="s">
        <v>47</v>
      </c>
      <c r="D39" s="38">
        <v>250</v>
      </c>
      <c r="E39" s="13">
        <v>7.28</v>
      </c>
      <c r="F39" s="15">
        <f>5.1*250/200</f>
        <v>6.375</v>
      </c>
      <c r="G39" s="15">
        <f>5.4*250/200</f>
        <v>6.75</v>
      </c>
      <c r="H39" s="15">
        <f>23.9*250/200</f>
        <v>29.875</v>
      </c>
      <c r="I39" s="15">
        <f>163.8*250/200</f>
        <v>204.75</v>
      </c>
      <c r="J39" s="30"/>
      <c r="K39" s="15">
        <f>45.8*250/200</f>
        <v>57.25</v>
      </c>
      <c r="L39" s="15">
        <f>35.5*250/200</f>
        <v>44.375</v>
      </c>
      <c r="M39" s="15">
        <v>0</v>
      </c>
      <c r="N39" s="15">
        <f>4.6*250/200</f>
        <v>5.75</v>
      </c>
      <c r="O39" s="15">
        <v>0</v>
      </c>
      <c r="P39" s="15">
        <v>0</v>
      </c>
      <c r="Q39" s="15">
        <v>0</v>
      </c>
      <c r="R39" s="15">
        <f>11.2*250/200</f>
        <v>14</v>
      </c>
    </row>
    <row r="40" spans="1:18" ht="27.6" x14ac:dyDescent="0.3">
      <c r="A40" s="13">
        <v>288</v>
      </c>
      <c r="B40" s="13" t="s">
        <v>25</v>
      </c>
      <c r="C40" s="14" t="s">
        <v>48</v>
      </c>
      <c r="D40" s="38" t="s">
        <v>49</v>
      </c>
      <c r="E40" s="15">
        <v>72.38</v>
      </c>
      <c r="F40" s="15">
        <f>20.3*100/90</f>
        <v>22.555555555555557</v>
      </c>
      <c r="G40" s="15">
        <f>19.6*100/90</f>
        <v>21.777777777777779</v>
      </c>
      <c r="H40" s="15">
        <f>1.5*100/90</f>
        <v>1.6666666666666667</v>
      </c>
      <c r="I40" s="15">
        <f>264.3*100/90</f>
        <v>293.66666666666669</v>
      </c>
      <c r="J40" s="16"/>
      <c r="K40" s="15">
        <f>34.8*100/90</f>
        <v>38.666666666666664</v>
      </c>
      <c r="L40" s="15">
        <f>17.9*100/90</f>
        <v>19.888888888888886</v>
      </c>
      <c r="M40" s="15">
        <f>127.8*100/90</f>
        <v>142</v>
      </c>
      <c r="N40" s="15">
        <f>1.5*100/90</f>
        <v>1.6666666666666667</v>
      </c>
      <c r="O40" s="15">
        <f>17.9*100/90</f>
        <v>19.888888888888886</v>
      </c>
      <c r="P40" s="15">
        <v>0</v>
      </c>
      <c r="Q40" s="15">
        <v>0</v>
      </c>
      <c r="R40" s="15">
        <v>0</v>
      </c>
    </row>
    <row r="41" spans="1:18" x14ac:dyDescent="0.3">
      <c r="A41" s="13">
        <v>143</v>
      </c>
      <c r="B41" s="13" t="s">
        <v>27</v>
      </c>
      <c r="C41" s="37" t="s">
        <v>35</v>
      </c>
      <c r="D41" s="38">
        <v>180</v>
      </c>
      <c r="E41" s="32">
        <v>23.26</v>
      </c>
      <c r="F41" s="15">
        <v>2.8</v>
      </c>
      <c r="G41" s="15">
        <v>16.399999999999999</v>
      </c>
      <c r="H41" s="15">
        <v>21</v>
      </c>
      <c r="I41" s="15">
        <v>242</v>
      </c>
      <c r="J41" s="30"/>
      <c r="K41" s="15">
        <v>32.4</v>
      </c>
      <c r="L41" s="15">
        <v>37.700000000000003</v>
      </c>
      <c r="M41" s="40">
        <v>83.7</v>
      </c>
      <c r="N41" s="40">
        <v>1.4</v>
      </c>
      <c r="O41" s="40">
        <v>42</v>
      </c>
      <c r="P41" s="40">
        <v>0.1</v>
      </c>
      <c r="Q41" s="40">
        <v>0</v>
      </c>
      <c r="R41" s="40">
        <v>11.8</v>
      </c>
    </row>
    <row r="42" spans="1:18" x14ac:dyDescent="0.3">
      <c r="A42" s="13">
        <v>1041</v>
      </c>
      <c r="B42" s="13" t="s">
        <v>36</v>
      </c>
      <c r="C42" s="18" t="s">
        <v>37</v>
      </c>
      <c r="D42" s="13">
        <v>200</v>
      </c>
      <c r="E42" s="15">
        <v>8.8000000000000007</v>
      </c>
      <c r="F42" s="15">
        <v>0.1</v>
      </c>
      <c r="G42" s="15">
        <v>0</v>
      </c>
      <c r="H42" s="15">
        <v>27.1</v>
      </c>
      <c r="I42" s="15">
        <v>108.6</v>
      </c>
      <c r="J42" s="30"/>
      <c r="K42" s="15">
        <v>23.52</v>
      </c>
      <c r="L42" s="15">
        <v>0</v>
      </c>
      <c r="M42" s="40">
        <v>0</v>
      </c>
      <c r="N42" s="15">
        <v>0.24</v>
      </c>
      <c r="O42" s="40">
        <v>0</v>
      </c>
      <c r="P42" s="40">
        <v>0.03</v>
      </c>
      <c r="Q42" s="40">
        <v>0</v>
      </c>
      <c r="R42" s="40">
        <v>12.9</v>
      </c>
    </row>
    <row r="43" spans="1:18" x14ac:dyDescent="0.3">
      <c r="A43" s="13"/>
      <c r="B43" s="13" t="s">
        <v>38</v>
      </c>
      <c r="C43" s="18" t="s">
        <v>39</v>
      </c>
      <c r="D43" s="38">
        <v>40</v>
      </c>
      <c r="E43" s="15">
        <v>2.93</v>
      </c>
      <c r="F43" s="15">
        <v>1.68</v>
      </c>
      <c r="G43" s="15">
        <v>0.33</v>
      </c>
      <c r="H43" s="15">
        <v>14.82</v>
      </c>
      <c r="I43" s="15">
        <v>68.97</v>
      </c>
      <c r="J43" s="30"/>
      <c r="K43" s="15">
        <v>6.9</v>
      </c>
      <c r="L43" s="15">
        <v>7.5</v>
      </c>
      <c r="M43" s="40">
        <v>31.799999999999997</v>
      </c>
      <c r="N43" s="15">
        <v>0.92999999999999994</v>
      </c>
      <c r="O43" s="40">
        <v>0</v>
      </c>
      <c r="P43" s="40">
        <v>0.03</v>
      </c>
      <c r="Q43" s="40">
        <v>0</v>
      </c>
      <c r="R43" s="40">
        <v>0</v>
      </c>
    </row>
    <row r="44" spans="1:18" x14ac:dyDescent="0.3">
      <c r="A44" s="13"/>
      <c r="B44" s="13" t="s">
        <v>40</v>
      </c>
      <c r="C44" s="19" t="s">
        <v>41</v>
      </c>
      <c r="D44" s="38">
        <v>70</v>
      </c>
      <c r="E44" s="32">
        <v>5.13</v>
      </c>
      <c r="F44" s="15">
        <v>2.37</v>
      </c>
      <c r="G44" s="15">
        <v>0.3</v>
      </c>
      <c r="H44" s="15">
        <v>14.49</v>
      </c>
      <c r="I44" s="15">
        <v>70.14</v>
      </c>
      <c r="J44" s="16"/>
      <c r="K44" s="15">
        <v>6.8999999999999995</v>
      </c>
      <c r="L44" s="15">
        <v>9.8999999999999986</v>
      </c>
      <c r="M44" s="15">
        <v>26.099999999999998</v>
      </c>
      <c r="N44" s="15">
        <v>0.33</v>
      </c>
      <c r="O44" s="15">
        <v>0</v>
      </c>
      <c r="P44" s="15">
        <v>0.03</v>
      </c>
      <c r="Q44" s="15">
        <v>0</v>
      </c>
      <c r="R44" s="15">
        <v>0</v>
      </c>
    </row>
    <row r="45" spans="1:18" x14ac:dyDescent="0.3">
      <c r="A45" s="13">
        <v>386</v>
      </c>
      <c r="B45" s="13" t="s">
        <v>42</v>
      </c>
      <c r="C45" s="19" t="s">
        <v>43</v>
      </c>
      <c r="D45" s="13">
        <v>100</v>
      </c>
      <c r="E45" s="15">
        <v>11.33</v>
      </c>
      <c r="F45" s="15">
        <v>2.7</v>
      </c>
      <c r="G45" s="15">
        <v>2.5</v>
      </c>
      <c r="H45" s="15">
        <v>10.8</v>
      </c>
      <c r="I45" s="15">
        <v>79</v>
      </c>
      <c r="J45" s="16"/>
      <c r="K45" s="15">
        <v>121</v>
      </c>
      <c r="L45" s="15">
        <v>15</v>
      </c>
      <c r="M45" s="15">
        <v>94</v>
      </c>
      <c r="N45" s="15">
        <v>0.1</v>
      </c>
      <c r="O45" s="15">
        <v>20</v>
      </c>
      <c r="P45" s="15">
        <v>4.4999999999999998E-2</v>
      </c>
      <c r="Q45" s="15">
        <v>0.1</v>
      </c>
      <c r="R45" s="15">
        <v>1.35</v>
      </c>
    </row>
    <row r="46" spans="1:18" x14ac:dyDescent="0.3">
      <c r="A46" s="20" t="s">
        <v>29</v>
      </c>
      <c r="B46" s="20"/>
      <c r="C46" s="20"/>
      <c r="D46" s="41">
        <v>1045</v>
      </c>
      <c r="E46" s="42">
        <f t="shared" ref="E46:R46" si="4">SUM(E38:E45)</f>
        <v>146.89000000000001</v>
      </c>
      <c r="F46" s="42">
        <f t="shared" si="4"/>
        <v>39.38055555555556</v>
      </c>
      <c r="G46" s="42">
        <f t="shared" si="4"/>
        <v>48.057777777777773</v>
      </c>
      <c r="H46" s="42">
        <f t="shared" si="4"/>
        <v>123.05166666666665</v>
      </c>
      <c r="I46" s="42">
        <f t="shared" si="4"/>
        <v>1083.1266666666668</v>
      </c>
      <c r="J46" s="42">
        <f t="shared" si="4"/>
        <v>0</v>
      </c>
      <c r="K46" s="42">
        <f t="shared" si="4"/>
        <v>309.63666666666666</v>
      </c>
      <c r="L46" s="42">
        <f t="shared" si="4"/>
        <v>134.36388888888888</v>
      </c>
      <c r="M46" s="42">
        <f t="shared" si="4"/>
        <v>377.6</v>
      </c>
      <c r="N46" s="42">
        <f t="shared" si="4"/>
        <v>10.916666666666666</v>
      </c>
      <c r="O46" s="42">
        <f t="shared" si="4"/>
        <v>81.888888888888886</v>
      </c>
      <c r="P46" s="42">
        <f t="shared" si="4"/>
        <v>0.23499999999999999</v>
      </c>
      <c r="Q46" s="42">
        <f t="shared" si="4"/>
        <v>0.1</v>
      </c>
      <c r="R46" s="42">
        <f t="shared" si="4"/>
        <v>45.050000000000004</v>
      </c>
    </row>
    <row r="47" spans="1:18" x14ac:dyDescent="0.3">
      <c r="A47" s="33" t="s">
        <v>44</v>
      </c>
      <c r="B47" s="33"/>
      <c r="C47" s="33"/>
      <c r="D47" s="33"/>
      <c r="E47" s="21">
        <f>E34+E46</f>
        <v>224.45000000000002</v>
      </c>
      <c r="F47" s="21">
        <f t="shared" ref="F47:R47" si="5">F34+F46</f>
        <v>61.800555555555562</v>
      </c>
      <c r="G47" s="21">
        <f t="shared" si="5"/>
        <v>76.937777777777768</v>
      </c>
      <c r="H47" s="21">
        <f t="shared" si="5"/>
        <v>231.41166666666663</v>
      </c>
      <c r="I47" s="21">
        <f t="shared" si="5"/>
        <v>1805.7466666666667</v>
      </c>
      <c r="J47" s="21">
        <f t="shared" si="5"/>
        <v>0</v>
      </c>
      <c r="K47" s="21">
        <f t="shared" si="5"/>
        <v>734.83666666666659</v>
      </c>
      <c r="L47" s="21">
        <f t="shared" si="5"/>
        <v>373.76388888888886</v>
      </c>
      <c r="M47" s="21">
        <f t="shared" si="5"/>
        <v>938.30000000000007</v>
      </c>
      <c r="N47" s="21">
        <f t="shared" si="5"/>
        <v>50.456666666666663</v>
      </c>
      <c r="O47" s="21">
        <f t="shared" si="5"/>
        <v>130.88888888888889</v>
      </c>
      <c r="P47" s="21">
        <f t="shared" si="5"/>
        <v>1.4750000000000001</v>
      </c>
      <c r="Q47" s="21">
        <f t="shared" si="5"/>
        <v>3.79</v>
      </c>
      <c r="R47" s="21">
        <f t="shared" si="5"/>
        <v>53.550000000000004</v>
      </c>
    </row>
  </sheetData>
  <mergeCells count="52">
    <mergeCell ref="G36:G37"/>
    <mergeCell ref="H36:H37"/>
    <mergeCell ref="I36:I37"/>
    <mergeCell ref="O36:R36"/>
    <mergeCell ref="A46:C46"/>
    <mergeCell ref="A47:D47"/>
    <mergeCell ref="I28:I29"/>
    <mergeCell ref="O28:R28"/>
    <mergeCell ref="A34:C34"/>
    <mergeCell ref="A35:R35"/>
    <mergeCell ref="A36:A37"/>
    <mergeCell ref="B36:B37"/>
    <mergeCell ref="C36:C37"/>
    <mergeCell ref="D36:D37"/>
    <mergeCell ref="E36:E37"/>
    <mergeCell ref="F36:F37"/>
    <mergeCell ref="A26:R26"/>
    <mergeCell ref="A27:R27"/>
    <mergeCell ref="A28:A29"/>
    <mergeCell ref="B28:B29"/>
    <mergeCell ref="C28:C29"/>
    <mergeCell ref="D28:D29"/>
    <mergeCell ref="E28:E29"/>
    <mergeCell ref="F28:F29"/>
    <mergeCell ref="G28:G29"/>
    <mergeCell ref="H28:H29"/>
    <mergeCell ref="G11:G12"/>
    <mergeCell ref="H11:H12"/>
    <mergeCell ref="I11:I12"/>
    <mergeCell ref="O11:R11"/>
    <mergeCell ref="A21:C21"/>
    <mergeCell ref="A22:D22"/>
    <mergeCell ref="I3:I4"/>
    <mergeCell ref="O3:R3"/>
    <mergeCell ref="A9:C9"/>
    <mergeCell ref="A10:R10"/>
    <mergeCell ref="A11:A12"/>
    <mergeCell ref="B11:B12"/>
    <mergeCell ref="C11:C12"/>
    <mergeCell ref="D11:D12"/>
    <mergeCell ref="E11:E12"/>
    <mergeCell ref="F11:F12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2023-10-23T09:18:03Z</dcterms:created>
  <dcterms:modified xsi:type="dcterms:W3CDTF">2023-10-23T09:21:07Z</dcterms:modified>
</cp:coreProperties>
</file>